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4985" windowHeight="10485" activeTab="0"/>
  </bookViews>
  <sheets>
    <sheet name="TA09-05" sheetId="1" r:id="rId1"/>
  </sheets>
  <definedNames>
    <definedName name="_xlnm.Print_Area" localSheetId="0">'TA09-05'!$A$1:$L$29</definedName>
  </definedNames>
  <calcPr fullCalcOnLoad="1"/>
</workbook>
</file>

<file path=xl/sharedStrings.xml><?xml version="1.0" encoding="utf-8"?>
<sst xmlns="http://schemas.openxmlformats.org/spreadsheetml/2006/main" count="47" uniqueCount="47">
  <si>
    <t>DISTANZE</t>
  </si>
  <si>
    <t>ORA DI PASSAGGIO</t>
  </si>
  <si>
    <t xml:space="preserve">           ALTIM.</t>
  </si>
  <si>
    <t>LOCALITA'</t>
  </si>
  <si>
    <t>par-</t>
  </si>
  <si>
    <t>per-</t>
  </si>
  <si>
    <t>da per-</t>
  </si>
  <si>
    <t xml:space="preserve"> media km/ora</t>
  </si>
  <si>
    <t>ziali</t>
  </si>
  <si>
    <t>corse</t>
  </si>
  <si>
    <t>correre</t>
  </si>
  <si>
    <t>NOTE:</t>
  </si>
  <si>
    <t>Ultima modifica</t>
  </si>
  <si>
    <r>
      <t xml:space="preserve">Tappa
</t>
    </r>
    <r>
      <rPr>
        <b/>
        <sz val="18"/>
        <rFont val="Arial"/>
        <family val="2"/>
      </rPr>
      <t>5ª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cronotabella</t>
    </r>
  </si>
  <si>
    <t>km 30</t>
  </si>
  <si>
    <t xml:space="preserve">LORETO  </t>
  </si>
  <si>
    <t xml:space="preserve">San Leopardo </t>
  </si>
  <si>
    <t xml:space="preserve">Fontenoce </t>
  </si>
  <si>
    <t xml:space="preserve">Sambucheto </t>
  </si>
  <si>
    <t xml:space="preserve">Sant'Egidio </t>
  </si>
  <si>
    <t xml:space="preserve">Piane di Potenza </t>
  </si>
  <si>
    <t xml:space="preserve">Helvia Recina </t>
  </si>
  <si>
    <t xml:space="preserve">via Garibaldi </t>
  </si>
  <si>
    <t xml:space="preserve">MACERATA </t>
  </si>
  <si>
    <t xml:space="preserve"> </t>
  </si>
  <si>
    <t>PROVINCIA DI MACERATA</t>
  </si>
  <si>
    <t>Partenza primo atleta 12.00</t>
  </si>
  <si>
    <t xml:space="preserve">P.za della Libertà </t>
  </si>
  <si>
    <t>Disc</t>
  </si>
  <si>
    <t>Pian</t>
  </si>
  <si>
    <t>Ond</t>
  </si>
  <si>
    <t>sal2</t>
  </si>
  <si>
    <t>sal1</t>
  </si>
  <si>
    <t>PROVINCIA DI ANCONA</t>
  </si>
  <si>
    <r>
      <t xml:space="preserve">LORETO - MACERATA
</t>
    </r>
    <r>
      <rPr>
        <b/>
        <sz val="12"/>
        <rFont val="Arial"/>
        <family val="2"/>
      </rPr>
      <t>Cronometro individuale</t>
    </r>
  </si>
  <si>
    <t>DOMENICA 15 MARZO 2009</t>
  </si>
  <si>
    <t xml:space="preserve">innesto sp.77 </t>
  </si>
  <si>
    <t xml:space="preserve">sp.77 </t>
  </si>
  <si>
    <t xml:space="preserve">Recanati - contrada S.Agostino </t>
  </si>
  <si>
    <t xml:space="preserve">Recanati - Colle dell'Infinito </t>
  </si>
  <si>
    <t xml:space="preserve">bivio per Fontenoce </t>
  </si>
  <si>
    <t xml:space="preserve">variante Villa Potenza </t>
  </si>
  <si>
    <t xml:space="preserve">inizio Salita </t>
  </si>
  <si>
    <t>piazza della Vittoria</t>
  </si>
  <si>
    <t xml:space="preserve">sp.37 </t>
  </si>
  <si>
    <t>Macerata</t>
  </si>
  <si>
    <t>Rilevamento cronometrico: Recanati - Colle dell'Infinito (km 7.9); Helvia Recina (km 24.9)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</si>
</sst>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_)"/>
    <numFmt numFmtId="171" formatCode="0.0"/>
    <numFmt numFmtId="172" formatCode="h\.mm"/>
    <numFmt numFmtId="173" formatCode="hh\.mm\.ss"/>
    <numFmt numFmtId="174" formatCode="h\.mm\.ss;@"/>
    <numFmt numFmtId="175" formatCode="[h]\.mm\.ss;@"/>
  </numFmts>
  <fonts count="27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indent="5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/>
    </xf>
    <xf numFmtId="170" fontId="5" fillId="0" borderId="17" xfId="0" applyNumberFormat="1" applyFont="1" applyFill="1" applyBorder="1" applyAlignment="1" applyProtection="1">
      <alignment vertical="center"/>
      <protection/>
    </xf>
    <xf numFmtId="171" fontId="5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Border="1" applyAlignment="1">
      <alignment/>
    </xf>
    <xf numFmtId="170" fontId="3" fillId="0" borderId="17" xfId="0" applyNumberFormat="1" applyFont="1" applyFill="1" applyBorder="1" applyAlignment="1" applyProtection="1">
      <alignment vertical="center"/>
      <protection/>
    </xf>
    <xf numFmtId="171" fontId="3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 applyProtection="1">
      <alignment vertical="center"/>
      <protection/>
    </xf>
    <xf numFmtId="170" fontId="5" fillId="0" borderId="19" xfId="0" applyNumberFormat="1" applyFont="1" applyFill="1" applyBorder="1" applyAlignment="1" applyProtection="1">
      <alignment vertical="center"/>
      <protection/>
    </xf>
    <xf numFmtId="171" fontId="5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170" fontId="3" fillId="0" borderId="0" xfId="0" applyNumberFormat="1" applyFont="1" applyFill="1" applyBorder="1" applyAlignment="1" applyProtection="1">
      <alignment vertical="center"/>
      <protection/>
    </xf>
    <xf numFmtId="171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vertical="center"/>
      <protection/>
    </xf>
    <xf numFmtId="170" fontId="3" fillId="0" borderId="17" xfId="0" applyNumberFormat="1" applyFont="1" applyFill="1" applyBorder="1" applyAlignment="1" applyProtection="1">
      <alignment vertical="center"/>
      <protection/>
    </xf>
    <xf numFmtId="171" fontId="3" fillId="0" borderId="17" xfId="0" applyNumberFormat="1" applyFont="1" applyFill="1" applyBorder="1" applyAlignment="1">
      <alignment vertical="center"/>
    </xf>
    <xf numFmtId="0" fontId="8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 applyProtection="1">
      <alignment vertical="center"/>
      <protection/>
    </xf>
    <xf numFmtId="170" fontId="5" fillId="0" borderId="17" xfId="0" applyNumberFormat="1" applyFont="1" applyFill="1" applyBorder="1" applyAlignment="1" applyProtection="1">
      <alignment vertical="center"/>
      <protection/>
    </xf>
    <xf numFmtId="171" fontId="5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0" fontId="9" fillId="0" borderId="17" xfId="0" applyNumberFormat="1" applyFont="1" applyFill="1" applyBorder="1" applyAlignment="1" applyProtection="1">
      <alignment vertical="center"/>
      <protection/>
    </xf>
    <xf numFmtId="174" fontId="5" fillId="0" borderId="17" xfId="0" applyNumberFormat="1" applyFont="1" applyFill="1" applyBorder="1" applyAlignment="1">
      <alignment vertical="center"/>
    </xf>
    <xf numFmtId="174" fontId="3" fillId="0" borderId="17" xfId="0" applyNumberFormat="1" applyFont="1" applyFill="1" applyBorder="1" applyAlignment="1">
      <alignment vertical="center"/>
    </xf>
    <xf numFmtId="174" fontId="5" fillId="0" borderId="17" xfId="0" applyNumberFormat="1" applyFont="1" applyFill="1" applyBorder="1" applyAlignment="1">
      <alignment vertical="center"/>
    </xf>
    <xf numFmtId="174" fontId="3" fillId="0" borderId="17" xfId="0" applyNumberFormat="1" applyFont="1" applyFill="1" applyBorder="1" applyAlignment="1">
      <alignment vertical="center"/>
    </xf>
    <xf numFmtId="174" fontId="5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175" fontId="5" fillId="24" borderId="21" xfId="0" applyNumberFormat="1" applyFont="1" applyFill="1" applyBorder="1" applyAlignment="1">
      <alignment vertical="center"/>
    </xf>
    <xf numFmtId="2" fontId="4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11</xdr:row>
      <xdr:rowOff>0</xdr:rowOff>
    </xdr:from>
    <xdr:to>
      <xdr:col>0</xdr:col>
      <xdr:colOff>209550</xdr:colOff>
      <xdr:row>12</xdr:row>
      <xdr:rowOff>19050</xdr:rowOff>
    </xdr:to>
    <xdr:pic>
      <xdr:nvPicPr>
        <xdr:cNvPr id="1" name="Immagine 1" descr="cro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574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142875</xdr:rowOff>
    </xdr:from>
    <xdr:to>
      <xdr:col>0</xdr:col>
      <xdr:colOff>209550</xdr:colOff>
      <xdr:row>19</xdr:row>
      <xdr:rowOff>9525</xdr:rowOff>
    </xdr:to>
    <xdr:pic>
      <xdr:nvPicPr>
        <xdr:cNvPr id="2" name="Immagine 2" descr="cro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146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24</xdr:row>
      <xdr:rowOff>152400</xdr:rowOff>
    </xdr:from>
    <xdr:to>
      <xdr:col>0</xdr:col>
      <xdr:colOff>209550</xdr:colOff>
      <xdr:row>26</xdr:row>
      <xdr:rowOff>0</xdr:rowOff>
    </xdr:to>
    <xdr:pic>
      <xdr:nvPicPr>
        <xdr:cNvPr id="3" name="Immagine 3" descr="cro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481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5"/>
  <sheetViews>
    <sheetView showGridLines="0" tabSelected="1" zoomScalePageLayoutView="0" workbookViewId="0" topLeftCell="A1">
      <selection activeCell="C1" sqref="C1:J1"/>
    </sheetView>
  </sheetViews>
  <sheetFormatPr defaultColWidth="9.140625" defaultRowHeight="12.75"/>
  <cols>
    <col min="1" max="1" width="4.421875" style="45" customWidth="1"/>
    <col min="2" max="2" width="6.28125" style="3" customWidth="1"/>
    <col min="3" max="3" width="2.00390625" style="3" customWidth="1"/>
    <col min="4" max="4" width="36.00390625" style="3" customWidth="1"/>
    <col min="5" max="5" width="2.28125" style="3" customWidth="1"/>
    <col min="6" max="6" width="12.421875" style="3" customWidth="1"/>
    <col min="7" max="9" width="5.421875" style="3" customWidth="1"/>
    <col min="10" max="12" width="8.421875" style="3" customWidth="1"/>
    <col min="13" max="13" width="4.57421875" style="3" customWidth="1"/>
    <col min="14" max="14" width="9.140625" style="3" customWidth="1"/>
    <col min="15" max="15" width="3.57421875" style="3" customWidth="1"/>
    <col min="16" max="16" width="3.28125" style="3" customWidth="1"/>
    <col min="17" max="17" width="10.140625" style="3" bestFit="1" customWidth="1"/>
    <col min="18" max="16384" width="9.140625" style="3" customWidth="1"/>
  </cols>
  <sheetData>
    <row r="1" spans="1:13" ht="38.25" customHeight="1">
      <c r="A1" s="99" t="s">
        <v>13</v>
      </c>
      <c r="B1" s="100"/>
      <c r="C1" s="101" t="s">
        <v>34</v>
      </c>
      <c r="D1" s="102"/>
      <c r="E1" s="102"/>
      <c r="F1" s="102"/>
      <c r="G1" s="102"/>
      <c r="H1" s="102"/>
      <c r="I1" s="102"/>
      <c r="J1" s="102"/>
      <c r="K1" s="97" t="s">
        <v>14</v>
      </c>
      <c r="L1" s="97"/>
      <c r="M1" s="2"/>
    </row>
    <row r="2" spans="1:13" ht="15" customHeight="1">
      <c r="A2" s="100"/>
      <c r="B2" s="100"/>
      <c r="C2" s="98" t="s">
        <v>35</v>
      </c>
      <c r="D2" s="98"/>
      <c r="E2" s="98"/>
      <c r="F2" s="98"/>
      <c r="G2" s="98"/>
      <c r="H2" s="98"/>
      <c r="I2" s="98"/>
      <c r="J2" s="98"/>
      <c r="K2" s="48"/>
      <c r="L2" s="1"/>
      <c r="M2" s="2"/>
    </row>
    <row r="3" spans="1:13" ht="15">
      <c r="A3" s="4"/>
      <c r="B3" s="1"/>
      <c r="C3" s="1"/>
      <c r="D3" s="5"/>
      <c r="E3" s="5"/>
      <c r="F3" s="5"/>
      <c r="G3" s="6"/>
      <c r="H3" s="7"/>
      <c r="I3" s="1"/>
      <c r="J3" s="1"/>
      <c r="K3" s="1"/>
      <c r="L3" s="1"/>
      <c r="M3" s="2"/>
    </row>
    <row r="4" spans="1:12" ht="12.75">
      <c r="A4" s="8"/>
      <c r="B4" s="9"/>
      <c r="C4" s="10"/>
      <c r="D4" s="9"/>
      <c r="E4" s="9"/>
      <c r="F4" s="49"/>
      <c r="G4" s="11" t="s">
        <v>0</v>
      </c>
      <c r="H4" s="11"/>
      <c r="I4" s="12"/>
      <c r="J4" s="11" t="s">
        <v>1</v>
      </c>
      <c r="K4" s="11"/>
      <c r="L4" s="12"/>
    </row>
    <row r="5" spans="1:12" ht="9.75" customHeight="1">
      <c r="A5" s="13" t="s">
        <v>2</v>
      </c>
      <c r="B5" s="14"/>
      <c r="C5" s="13"/>
      <c r="D5" s="15" t="s">
        <v>3</v>
      </c>
      <c r="E5" s="15"/>
      <c r="F5" s="15"/>
      <c r="G5" s="16" t="s">
        <v>4</v>
      </c>
      <c r="H5" s="16" t="s">
        <v>5</v>
      </c>
      <c r="I5" s="16" t="s">
        <v>6</v>
      </c>
      <c r="J5" s="17" t="s">
        <v>7</v>
      </c>
      <c r="K5" s="18"/>
      <c r="L5" s="19"/>
    </row>
    <row r="6" spans="1:12" ht="11.25" customHeight="1">
      <c r="A6" s="20"/>
      <c r="B6" s="21"/>
      <c r="C6" s="22"/>
      <c r="D6" s="23"/>
      <c r="E6" s="23"/>
      <c r="F6" s="23"/>
      <c r="G6" s="24" t="s">
        <v>8</v>
      </c>
      <c r="H6" s="25" t="s">
        <v>9</v>
      </c>
      <c r="I6" s="25" t="s">
        <v>10</v>
      </c>
      <c r="J6" s="26">
        <v>43</v>
      </c>
      <c r="K6" s="27">
        <f>+J6+2</f>
        <v>45</v>
      </c>
      <c r="L6" s="27">
        <f>+K6+2</f>
        <v>47</v>
      </c>
    </row>
    <row r="7" spans="1:17" s="32" customFormat="1" ht="12" customHeight="1">
      <c r="A7" s="28"/>
      <c r="B7" s="18"/>
      <c r="C7" s="18"/>
      <c r="D7" s="29" t="s">
        <v>33</v>
      </c>
      <c r="E7" s="29"/>
      <c r="F7" s="29"/>
      <c r="G7" s="30"/>
      <c r="H7" s="31"/>
      <c r="I7" s="31"/>
      <c r="J7" s="31"/>
      <c r="K7" s="31"/>
      <c r="L7" s="31"/>
      <c r="N7" s="33">
        <v>30</v>
      </c>
      <c r="Q7" s="65" t="s">
        <v>12</v>
      </c>
    </row>
    <row r="8" spans="1:21" s="38" customFormat="1" ht="12" customHeight="1">
      <c r="A8" s="34"/>
      <c r="B8" s="50">
        <v>124</v>
      </c>
      <c r="C8" s="35"/>
      <c r="D8" s="78" t="s">
        <v>15</v>
      </c>
      <c r="E8" s="36"/>
      <c r="F8" s="81" t="s">
        <v>24</v>
      </c>
      <c r="G8" s="36">
        <v>0</v>
      </c>
      <c r="H8" s="37">
        <f>SUM($G$7:G8)</f>
        <v>0</v>
      </c>
      <c r="I8" s="37">
        <f>N7</f>
        <v>30</v>
      </c>
      <c r="J8" s="82">
        <v>0</v>
      </c>
      <c r="K8" s="82">
        <v>0</v>
      </c>
      <c r="L8" s="82">
        <v>0</v>
      </c>
      <c r="Q8" s="66">
        <v>39852</v>
      </c>
      <c r="R8" s="87"/>
      <c r="S8" s="87"/>
      <c r="T8" s="87"/>
      <c r="U8" s="87"/>
    </row>
    <row r="9" spans="1:21" s="44" customFormat="1" ht="12" customHeight="1">
      <c r="A9" s="39"/>
      <c r="B9" s="41">
        <v>118</v>
      </c>
      <c r="C9" s="40"/>
      <c r="D9" s="41" t="s">
        <v>36</v>
      </c>
      <c r="E9" s="41"/>
      <c r="F9" s="41" t="s">
        <v>37</v>
      </c>
      <c r="G9" s="42">
        <v>0.22</v>
      </c>
      <c r="H9" s="43">
        <f>IF(G9=0,"",SUM($G$7:G9))</f>
        <v>0.22</v>
      </c>
      <c r="I9" s="43">
        <f>IF(G9=0,"",+$N$7-H9)</f>
        <v>29.78</v>
      </c>
      <c r="J9" s="83">
        <f>IF($G9=0,"",+$G9*3600/S$12/86400+$J$8)</f>
        <v>0.00021317829457364343</v>
      </c>
      <c r="K9" s="83">
        <f>IF($G9=0,"",+$G9*3600/T$12/86400+$J$8)</f>
        <v>0.0002059925093632959</v>
      </c>
      <c r="L9" s="83">
        <f>IF($G9=0,"",+$G9*3600/U$12/86400+$J$8)</f>
        <v>0.0001971326164874552</v>
      </c>
      <c r="R9" s="88"/>
      <c r="S9" s="88"/>
      <c r="T9" s="88"/>
      <c r="U9" s="88"/>
    </row>
    <row r="10" spans="1:21" s="44" customFormat="1" ht="12" customHeight="1">
      <c r="A10" s="28"/>
      <c r="B10" s="18"/>
      <c r="C10" s="18"/>
      <c r="D10" s="29" t="s">
        <v>25</v>
      </c>
      <c r="E10" s="29"/>
      <c r="F10" s="29"/>
      <c r="G10" s="30"/>
      <c r="H10" s="31"/>
      <c r="I10" s="31"/>
      <c r="J10" s="31"/>
      <c r="K10" s="31"/>
      <c r="L10" s="31"/>
      <c r="R10" s="89"/>
      <c r="S10" s="89"/>
      <c r="T10" s="89"/>
      <c r="U10" s="89"/>
    </row>
    <row r="11" spans="1:21" s="80" customFormat="1" ht="12" customHeight="1">
      <c r="A11" s="39"/>
      <c r="B11" s="41">
        <v>167</v>
      </c>
      <c r="C11" s="40"/>
      <c r="D11" s="41" t="s">
        <v>38</v>
      </c>
      <c r="E11" s="41"/>
      <c r="F11" s="41"/>
      <c r="G11" s="42">
        <v>4.75</v>
      </c>
      <c r="H11" s="43">
        <f>IF(G11=0,"",SUM($G$7:G11))</f>
        <v>4.97</v>
      </c>
      <c r="I11" s="43">
        <f>IF(G11=0,"",+$N$7-H11)</f>
        <v>25.03</v>
      </c>
      <c r="J11" s="83">
        <f>IF($G11=0,"",+$G11*3600/S$14/86400+J$9)</f>
        <v>0.005867940199335548</v>
      </c>
      <c r="K11" s="83">
        <f>IF($G11=0,"",+$G11*3600/T$14/86400+K$9)</f>
        <v>0.005555091608462395</v>
      </c>
      <c r="L11" s="83">
        <f>IF($G11=0,"",+$G11*3600/U$14/86400+L$9)</f>
        <v>0.00527191894127378</v>
      </c>
      <c r="R11" s="90" t="s">
        <v>28</v>
      </c>
      <c r="S11" s="91">
        <v>56</v>
      </c>
      <c r="T11" s="91">
        <v>57</v>
      </c>
      <c r="U11" s="91">
        <v>58</v>
      </c>
    </row>
    <row r="12" spans="1:21" s="44" customFormat="1" ht="12" customHeight="1">
      <c r="A12" s="75"/>
      <c r="B12" s="76">
        <v>278</v>
      </c>
      <c r="C12" s="77"/>
      <c r="D12" s="76" t="s">
        <v>39</v>
      </c>
      <c r="E12" s="76"/>
      <c r="F12" s="76"/>
      <c r="G12" s="78">
        <v>2.97</v>
      </c>
      <c r="H12" s="79">
        <f>IF(G12=0,"",SUM($G$7:G12))</f>
        <v>7.9399999999999995</v>
      </c>
      <c r="I12" s="79">
        <f>IF(G12=0,"",+$N$7-H12)</f>
        <v>22.060000000000002</v>
      </c>
      <c r="J12" s="84">
        <f>IF($G12=0,"",+$G12*3600/S$12/86400+J$11)</f>
        <v>0.008745847176079735</v>
      </c>
      <c r="K12" s="84">
        <f>IF($G12=0,"",+$G12*3600/T$12/86400+K$11)</f>
        <v>0.00833599048486689</v>
      </c>
      <c r="L12" s="84">
        <f>IF($G12=0,"",+$G12*3600/U$12/86400+L$11)</f>
        <v>0.007933209263854425</v>
      </c>
      <c r="R12" s="94" t="s">
        <v>30</v>
      </c>
      <c r="S12" s="94">
        <v>43</v>
      </c>
      <c r="T12" s="94">
        <v>44.5</v>
      </c>
      <c r="U12" s="94">
        <v>46.5</v>
      </c>
    </row>
    <row r="13" spans="1:21" s="44" customFormat="1" ht="12" customHeight="1">
      <c r="A13" s="67"/>
      <c r="B13" s="41">
        <v>262</v>
      </c>
      <c r="C13" s="68"/>
      <c r="D13" s="41" t="s">
        <v>40</v>
      </c>
      <c r="E13" s="41"/>
      <c r="F13" s="71"/>
      <c r="G13" s="69">
        <v>1.69</v>
      </c>
      <c r="H13" s="70">
        <f>IF(G13=0,"",SUM($G$7:G13))</f>
        <v>9.629999999999999</v>
      </c>
      <c r="I13" s="70">
        <f aca="true" t="shared" si="0" ref="I13:I20">IF(G13=0,"",+$N$7-H13)</f>
        <v>20.37</v>
      </c>
      <c r="J13" s="85">
        <f>IF($G13=0,"",+$G13*3600/S$13/86400+J$12)</f>
        <v>0.010182922006011707</v>
      </c>
      <c r="K13" s="85">
        <f>IF($G13=0,"",+$G13*3600/T$13/86400+K$12)</f>
        <v>0.009716709439115255</v>
      </c>
      <c r="L13" s="85">
        <f>IF($G13=0,"",+$G13*3600/U$13/86400+L$12)</f>
        <v>0.009249408640801465</v>
      </c>
      <c r="R13" s="90" t="s">
        <v>29</v>
      </c>
      <c r="S13" s="91">
        <v>49</v>
      </c>
      <c r="T13" s="91">
        <v>51</v>
      </c>
      <c r="U13" s="91">
        <v>53.5</v>
      </c>
    </row>
    <row r="14" spans="1:21" s="44" customFormat="1" ht="12" customHeight="1">
      <c r="A14" s="67"/>
      <c r="B14" s="41">
        <v>75</v>
      </c>
      <c r="C14" s="68"/>
      <c r="D14" s="41" t="s">
        <v>16</v>
      </c>
      <c r="E14" s="41"/>
      <c r="F14" s="41"/>
      <c r="G14" s="69">
        <v>5.68</v>
      </c>
      <c r="H14" s="70">
        <f>IF(G14=0,"",SUM($G$7:G14))</f>
        <v>15.309999999999999</v>
      </c>
      <c r="I14" s="70">
        <f t="shared" si="0"/>
        <v>14.690000000000001</v>
      </c>
      <c r="J14" s="85">
        <f>IF($G14=0,"",+$G14*3600/S$11/86400+J$13)</f>
        <v>0.014409112482202183</v>
      </c>
      <c r="K14" s="85">
        <f>IF($G14=0,"",+$G14*3600/T$11/86400+K$13)</f>
        <v>0.013868756222740987</v>
      </c>
      <c r="L14" s="85">
        <f>IF($G14=0,"",+$G14*3600/U$11/86400+L$13)</f>
        <v>0.013329868410916407</v>
      </c>
      <c r="R14" s="89" t="s">
        <v>32</v>
      </c>
      <c r="S14" s="89">
        <v>35</v>
      </c>
      <c r="T14" s="89">
        <v>37</v>
      </c>
      <c r="U14" s="89">
        <v>39</v>
      </c>
    </row>
    <row r="15" spans="1:21" s="44" customFormat="1" ht="12" customHeight="1">
      <c r="A15" s="67"/>
      <c r="B15" s="41">
        <v>57</v>
      </c>
      <c r="C15" s="68"/>
      <c r="D15" s="41" t="s">
        <v>17</v>
      </c>
      <c r="E15" s="41"/>
      <c r="F15" s="71"/>
      <c r="G15" s="69">
        <v>1.38</v>
      </c>
      <c r="H15" s="70">
        <f>IF(G15=0,"",SUM($G$7:G15))</f>
        <v>16.689999999999998</v>
      </c>
      <c r="I15" s="70">
        <f t="shared" si="0"/>
        <v>13.310000000000002</v>
      </c>
      <c r="J15" s="85">
        <f>IF($G15=0,"",+$G15*3600/S$11/86400+J$14)</f>
        <v>0.015435898196487897</v>
      </c>
      <c r="K15" s="85">
        <f>IF($G15=0,"",+$G15*3600/T$11/86400+K$14)</f>
        <v>0.014877528152565548</v>
      </c>
      <c r="L15" s="85">
        <f>IF($G15=0,"",+$G15*3600/U$11/86400+L$14)</f>
        <v>0.014321247721261234</v>
      </c>
      <c r="R15" s="89" t="s">
        <v>31</v>
      </c>
      <c r="S15" s="89">
        <v>25</v>
      </c>
      <c r="T15" s="89">
        <v>27</v>
      </c>
      <c r="U15" s="89">
        <v>29</v>
      </c>
    </row>
    <row r="16" spans="1:21" s="44" customFormat="1" ht="12" customHeight="1">
      <c r="A16" s="67"/>
      <c r="B16" s="41">
        <v>70</v>
      </c>
      <c r="C16" s="68"/>
      <c r="D16" s="41" t="s">
        <v>18</v>
      </c>
      <c r="E16" s="41"/>
      <c r="F16" s="41"/>
      <c r="G16" s="69">
        <v>2.9</v>
      </c>
      <c r="H16" s="70">
        <f>IF(G16=0,"",SUM($G$7:G16))</f>
        <v>19.589999999999996</v>
      </c>
      <c r="I16" s="70">
        <f t="shared" si="0"/>
        <v>10.410000000000004</v>
      </c>
      <c r="J16" s="85">
        <f>IF($G16=0,"",+$G16*3600/S$13/86400+J$15)</f>
        <v>0.01790188459104572</v>
      </c>
      <c r="K16" s="85">
        <f>IF($G16=0,"",+$G16*3600/T$13/86400+K$15)</f>
        <v>0.017246809198317184</v>
      </c>
      <c r="L16" s="85">
        <f>IF($G16=0,"",+$G16*3600/U$13/86400+L$15)</f>
        <v>0.01657981469945438</v>
      </c>
      <c r="R16" s="89"/>
      <c r="S16" s="89"/>
      <c r="T16" s="89"/>
      <c r="U16" s="89"/>
    </row>
    <row r="17" spans="1:21" s="44" customFormat="1" ht="12" customHeight="1">
      <c r="A17" s="67"/>
      <c r="B17" s="41">
        <v>82</v>
      </c>
      <c r="C17" s="68"/>
      <c r="D17" s="41" t="s">
        <v>19</v>
      </c>
      <c r="E17" s="41"/>
      <c r="F17" s="71"/>
      <c r="G17" s="69">
        <v>1.87</v>
      </c>
      <c r="H17" s="70">
        <f>IF(G17=0,"",SUM($G$7:G17))</f>
        <v>21.459999999999997</v>
      </c>
      <c r="I17" s="70">
        <f t="shared" si="0"/>
        <v>8.540000000000003</v>
      </c>
      <c r="J17" s="85">
        <f>IF($G17=0,"",+$G17*3600/S$13/86400+J$16)</f>
        <v>0.019492020645467487</v>
      </c>
      <c r="K17" s="85">
        <f>IF($G17=0,"",+$G17*3600/T$13/86400+K$16)</f>
        <v>0.01877458697609496</v>
      </c>
      <c r="L17" s="85">
        <f>IF($G17=0,"",+$G17*3600/U$13/86400+L$16)</f>
        <v>0.018036200992289274</v>
      </c>
      <c r="R17" s="89"/>
      <c r="S17" s="89"/>
      <c r="T17" s="89"/>
      <c r="U17" s="89"/>
    </row>
    <row r="18" spans="1:21" s="80" customFormat="1" ht="12" customHeight="1">
      <c r="A18" s="67"/>
      <c r="B18" s="41">
        <v>90</v>
      </c>
      <c r="C18" s="68"/>
      <c r="D18" s="41" t="s">
        <v>20</v>
      </c>
      <c r="E18" s="41"/>
      <c r="F18" s="71"/>
      <c r="G18" s="69">
        <v>2.45</v>
      </c>
      <c r="H18" s="70">
        <f>IF(G18=0,"",SUM($G$7:G18))</f>
        <v>23.909999999999997</v>
      </c>
      <c r="I18" s="70">
        <f t="shared" si="0"/>
        <v>6.090000000000003</v>
      </c>
      <c r="J18" s="85">
        <f>IF($G18=0,"",+$G18*3600/S$13/86400+J$17)</f>
        <v>0.02157535397880082</v>
      </c>
      <c r="K18" s="85">
        <f>IF($G18=0,"",+$G18*3600/T$13/86400+K$17)</f>
        <v>0.020776220963023066</v>
      </c>
      <c r="L18" s="85">
        <f>IF($G18=0,"",+$G18*3600/U$13/86400+L$17)</f>
        <v>0.019944300680762795</v>
      </c>
      <c r="R18" s="89"/>
      <c r="S18" s="89"/>
      <c r="T18" s="89"/>
      <c r="U18" s="89"/>
    </row>
    <row r="19" spans="1:21" s="44" customFormat="1" ht="12" customHeight="1" thickBot="1">
      <c r="A19" s="75"/>
      <c r="B19" s="76">
        <v>95</v>
      </c>
      <c r="C19" s="77"/>
      <c r="D19" s="76" t="s">
        <v>21</v>
      </c>
      <c r="E19" s="76"/>
      <c r="F19" s="76"/>
      <c r="G19" s="78">
        <v>0.99</v>
      </c>
      <c r="H19" s="79">
        <f>IF(G19=0,"",SUM($G$7:G19))</f>
        <v>24.899999999999995</v>
      </c>
      <c r="I19" s="79">
        <f t="shared" si="0"/>
        <v>5.100000000000005</v>
      </c>
      <c r="J19" s="84">
        <f>IF($G19=0,"",+$G19*3600/S$13/86400+J$18)</f>
        <v>0.022417190713494697</v>
      </c>
      <c r="K19" s="84">
        <f>IF($G19=0,"",+$G19*3600/T$13/86400+K$18)</f>
        <v>0.02158504449243483</v>
      </c>
      <c r="L19" s="84">
        <f>IF($G19=0,"",+$G19*3600/U$13/86400+L$18)</f>
        <v>0.02071532871814597</v>
      </c>
      <c r="R19" s="92">
        <v>0.029074074074074075</v>
      </c>
      <c r="S19" s="92">
        <v>0.027777777777777776</v>
      </c>
      <c r="T19" s="92">
        <v>0.02659722222222222</v>
      </c>
      <c r="U19" s="89"/>
    </row>
    <row r="20" spans="1:21" ht="12.75">
      <c r="A20" s="67"/>
      <c r="B20" s="41">
        <v>98</v>
      </c>
      <c r="C20" s="68"/>
      <c r="D20" s="41" t="s">
        <v>41</v>
      </c>
      <c r="E20" s="41"/>
      <c r="F20" s="41"/>
      <c r="G20" s="69">
        <v>0.44</v>
      </c>
      <c r="H20" s="70">
        <f>IF(G20=0,"",SUM($G$7:G20))</f>
        <v>25.339999999999996</v>
      </c>
      <c r="I20" s="70">
        <f t="shared" si="0"/>
        <v>4.660000000000004</v>
      </c>
      <c r="J20" s="85">
        <f>IF($G20=0,"",+$G20*3600/S$13/86400+J$19)</f>
        <v>0.022791340373358643</v>
      </c>
      <c r="K20" s="85">
        <f>IF($G20=0,"",+$G20*3600/T$13/86400+K$19)</f>
        <v>0.021944521616617838</v>
      </c>
      <c r="L20" s="85">
        <f>IF($G20=0,"",+$G20*3600/U$13/86400+L$19)</f>
        <v>0.021058007845871828</v>
      </c>
      <c r="R20" s="89"/>
      <c r="S20" s="89"/>
      <c r="T20" s="89"/>
      <c r="U20" s="89"/>
    </row>
    <row r="21" spans="1:21" ht="12.75">
      <c r="A21" s="67"/>
      <c r="B21" s="41">
        <v>98</v>
      </c>
      <c r="C21" s="68"/>
      <c r="D21" s="41" t="s">
        <v>42</v>
      </c>
      <c r="E21" s="41"/>
      <c r="F21" s="41" t="s">
        <v>44</v>
      </c>
      <c r="G21" s="69">
        <v>0.81</v>
      </c>
      <c r="H21" s="43">
        <f>IF(G21=0,"",SUM($G$7:G21))</f>
        <v>26.149999999999995</v>
      </c>
      <c r="I21" s="43">
        <f>IF(G21=0,"",+$N$7-H21)</f>
        <v>3.850000000000005</v>
      </c>
      <c r="J21" s="83">
        <f>IF($G21=0,"",+$G21*3600/S$12/86400+J$20)</f>
        <v>0.023576224094288875</v>
      </c>
      <c r="K21" s="83">
        <f>IF($G21=0,"",+$G21*3600/T$12/86400+K$20)</f>
        <v>0.022702948582909974</v>
      </c>
      <c r="L21" s="83">
        <f>IF($G21=0,"",+$G21*3600/U$12/86400+L$20)</f>
        <v>0.02178381429748473</v>
      </c>
      <c r="R21" s="93">
        <f>$N$7/J24/24</f>
        <v>42.9429384750182</v>
      </c>
      <c r="S21" s="93">
        <f>$N$7/K24/24</f>
        <v>44.84988174207992</v>
      </c>
      <c r="T21" s="93">
        <f>$N$7/L24/24</f>
        <v>46.951320181148326</v>
      </c>
      <c r="U21" s="89"/>
    </row>
    <row r="22" spans="1:21" ht="12.75">
      <c r="A22" s="67"/>
      <c r="B22" s="41">
        <v>290</v>
      </c>
      <c r="C22" s="68"/>
      <c r="D22" s="41" t="s">
        <v>45</v>
      </c>
      <c r="E22" s="41"/>
      <c r="F22" s="71" t="s">
        <v>43</v>
      </c>
      <c r="G22" s="69">
        <v>2.61</v>
      </c>
      <c r="H22" s="43">
        <f>IF(G22=0,"",SUM($G$7:G22))</f>
        <v>28.759999999999994</v>
      </c>
      <c r="I22" s="43">
        <f>IF(G22=0,"",+$N$7-H22)</f>
        <v>1.2400000000000055</v>
      </c>
      <c r="J22" s="83">
        <f>IF($G22=0,"",+$G22*3600/S$15/86400+J$21)</f>
        <v>0.027926224094288875</v>
      </c>
      <c r="K22" s="83">
        <f>IF($G22=0,"",+$G22*3600/T$15/86400+K$21)</f>
        <v>0.026730726360687754</v>
      </c>
      <c r="L22" s="83">
        <f>IF($G22=0,"",+$G22*3600/U$15/86400+L$21)</f>
        <v>0.02553381429748473</v>
      </c>
      <c r="R22" s="80"/>
      <c r="S22" s="80"/>
      <c r="T22" s="80"/>
      <c r="U22" s="80"/>
    </row>
    <row r="23" spans="1:12" ht="12.75">
      <c r="A23" s="39"/>
      <c r="B23" s="41">
        <v>293</v>
      </c>
      <c r="C23" s="40"/>
      <c r="D23" s="41" t="s">
        <v>22</v>
      </c>
      <c r="E23" s="41"/>
      <c r="F23" s="41"/>
      <c r="G23" s="42">
        <v>0.49</v>
      </c>
      <c r="H23" s="43">
        <f>IF(G23=0,"",SUM($G$7:G23))</f>
        <v>29.249999999999993</v>
      </c>
      <c r="I23" s="43">
        <f>IF(G23=0,"",+$N$7-H23)</f>
        <v>0.7500000000000071</v>
      </c>
      <c r="J23" s="83">
        <f>IF($G23=0,"",+$G23*3600/S$13/86400+J$22)</f>
        <v>0.02834289076095554</v>
      </c>
      <c r="K23" s="83">
        <f>IF($G23=0,"",+$G23*3600/T$13/86400+K$22)</f>
        <v>0.027131053158073376</v>
      </c>
      <c r="L23" s="83">
        <f>IF($G23=0,"",+$G23*3600/U$13/86400+L$22)</f>
        <v>0.025915434235179433</v>
      </c>
    </row>
    <row r="24" spans="1:12" ht="13.5" thickBot="1">
      <c r="A24" s="51"/>
      <c r="B24" s="52">
        <v>314</v>
      </c>
      <c r="C24" s="53"/>
      <c r="D24" s="52" t="s">
        <v>23</v>
      </c>
      <c r="E24" s="52"/>
      <c r="F24" s="72" t="s">
        <v>27</v>
      </c>
      <c r="G24" s="54">
        <v>0.79</v>
      </c>
      <c r="H24" s="55">
        <f>IF(G24=0,"",SUM($G$7:G24))</f>
        <v>30.039999999999992</v>
      </c>
      <c r="I24" s="55">
        <f>IF(G24=0,"",+$N$7-H24)</f>
        <v>-0.03999999999999204</v>
      </c>
      <c r="J24" s="86">
        <f>IF($G24=0,"",+$G24*3600/S$12/86400+J$23)</f>
        <v>0.029108394636924533</v>
      </c>
      <c r="K24" s="86">
        <f>IF($G24=0,"",+$G24*3600/T$12/86400+K$23)</f>
        <v>0.02787075353260521</v>
      </c>
      <c r="L24" s="86">
        <f>IF($G24=0,"",+$G24*3600/U$12/86400+L$23)</f>
        <v>0.02662331953983893</v>
      </c>
    </row>
    <row r="25" spans="1:12" ht="12.75">
      <c r="A25" s="64" t="s">
        <v>11</v>
      </c>
      <c r="B25" s="73" t="s">
        <v>26</v>
      </c>
      <c r="D25" s="32"/>
      <c r="E25" s="56"/>
      <c r="G25" s="46"/>
      <c r="H25" s="46"/>
      <c r="I25" s="46"/>
      <c r="J25" s="47"/>
      <c r="K25" s="47"/>
      <c r="L25" s="47"/>
    </row>
    <row r="26" spans="2:12" ht="12.75">
      <c r="B26" s="74" t="s">
        <v>46</v>
      </c>
      <c r="D26" s="57"/>
      <c r="G26" s="46"/>
      <c r="H26" s="46"/>
      <c r="I26" s="46"/>
      <c r="J26" s="47"/>
      <c r="K26" s="47"/>
      <c r="L26" s="47"/>
    </row>
    <row r="27" spans="2:12" ht="12.75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12" ht="12.75">
      <c r="B28" s="56"/>
      <c r="G28" s="46"/>
      <c r="H28" s="46"/>
      <c r="I28" s="46"/>
      <c r="J28" s="47"/>
      <c r="K28" s="47"/>
      <c r="L28" s="47"/>
    </row>
    <row r="29" spans="2:12" ht="12.75">
      <c r="B29" s="56"/>
      <c r="G29" s="46"/>
      <c r="H29" s="46"/>
      <c r="I29" s="46"/>
      <c r="J29" s="47"/>
      <c r="K29" s="47"/>
      <c r="L29" s="47"/>
    </row>
    <row r="30" spans="1:12" ht="12.75">
      <c r="A30" s="58"/>
      <c r="B30" s="59"/>
      <c r="C30" s="60"/>
      <c r="D30" s="59"/>
      <c r="E30" s="59"/>
      <c r="F30" s="59"/>
      <c r="G30" s="61"/>
      <c r="H30" s="62"/>
      <c r="I30" s="62"/>
      <c r="J30" s="63"/>
      <c r="K30" s="63"/>
      <c r="L30" s="63"/>
    </row>
    <row r="31" spans="7:12" ht="12.75">
      <c r="G31" s="46"/>
      <c r="H31" s="46"/>
      <c r="I31" s="46"/>
      <c r="J31" s="47"/>
      <c r="K31" s="47"/>
      <c r="L31" s="47"/>
    </row>
    <row r="32" spans="7:12" ht="12.75">
      <c r="G32" s="46"/>
      <c r="H32" s="46"/>
      <c r="I32" s="46"/>
      <c r="J32" s="47"/>
      <c r="K32" s="47"/>
      <c r="L32" s="47"/>
    </row>
    <row r="33" spans="7:12" ht="12.75">
      <c r="G33" s="46"/>
      <c r="H33" s="46"/>
      <c r="I33" s="46"/>
      <c r="J33" s="47"/>
      <c r="K33" s="47"/>
      <c r="L33" s="47"/>
    </row>
    <row r="34" spans="7:12" ht="12.75">
      <c r="G34" s="46"/>
      <c r="H34" s="46"/>
      <c r="I34" s="46"/>
      <c r="J34" s="47"/>
      <c r="K34" s="47"/>
      <c r="L34" s="47"/>
    </row>
    <row r="35" spans="7:12" ht="12.75">
      <c r="G35" s="46"/>
      <c r="H35" s="46"/>
      <c r="I35" s="46"/>
      <c r="J35" s="47"/>
      <c r="K35" s="47"/>
      <c r="L35" s="47"/>
    </row>
    <row r="36" spans="7:12" ht="12.75">
      <c r="G36" s="46"/>
      <c r="H36" s="46"/>
      <c r="I36" s="46"/>
      <c r="J36" s="47"/>
      <c r="K36" s="47"/>
      <c r="L36" s="47"/>
    </row>
    <row r="37" spans="7:12" ht="12.75">
      <c r="G37" s="46"/>
      <c r="H37" s="46"/>
      <c r="I37" s="46"/>
      <c r="J37" s="47"/>
      <c r="K37" s="47"/>
      <c r="L37" s="47"/>
    </row>
    <row r="38" spans="7:12" ht="12.75">
      <c r="G38" s="46"/>
      <c r="H38" s="46"/>
      <c r="I38" s="46"/>
      <c r="J38" s="47"/>
      <c r="K38" s="47"/>
      <c r="L38" s="47"/>
    </row>
    <row r="39" spans="7:12" ht="12.75">
      <c r="G39" s="46"/>
      <c r="H39" s="46"/>
      <c r="I39" s="46"/>
      <c r="J39" s="47"/>
      <c r="K39" s="47"/>
      <c r="L39" s="47"/>
    </row>
    <row r="40" spans="7:12" ht="12.75">
      <c r="G40" s="46"/>
      <c r="H40" s="46"/>
      <c r="I40" s="46"/>
      <c r="J40" s="47"/>
      <c r="K40" s="47"/>
      <c r="L40" s="47"/>
    </row>
    <row r="41" spans="7:12" ht="12.75">
      <c r="G41" s="46"/>
      <c r="H41" s="46"/>
      <c r="I41" s="46"/>
      <c r="J41" s="47"/>
      <c r="K41" s="47"/>
      <c r="L41" s="47"/>
    </row>
    <row r="42" spans="7:12" ht="12.75">
      <c r="G42" s="46"/>
      <c r="H42" s="46"/>
      <c r="I42" s="46"/>
      <c r="J42" s="47"/>
      <c r="K42" s="47"/>
      <c r="L42" s="47"/>
    </row>
    <row r="43" spans="7:12" ht="12.75">
      <c r="G43" s="46"/>
      <c r="H43" s="46"/>
      <c r="I43" s="46"/>
      <c r="J43" s="47"/>
      <c r="K43" s="47"/>
      <c r="L43" s="47"/>
    </row>
    <row r="44" spans="7:12" ht="12.75">
      <c r="G44" s="46"/>
      <c r="H44" s="46"/>
      <c r="I44" s="46"/>
      <c r="J44" s="47"/>
      <c r="K44" s="47"/>
      <c r="L44" s="47"/>
    </row>
    <row r="45" spans="10:12" ht="12.75">
      <c r="J45" s="47"/>
      <c r="K45" s="47"/>
      <c r="L45" s="47"/>
    </row>
    <row r="46" spans="10:12" ht="12.75">
      <c r="J46" s="47"/>
      <c r="K46" s="47"/>
      <c r="L46" s="47"/>
    </row>
    <row r="47" spans="10:12" ht="12.75">
      <c r="J47" s="47"/>
      <c r="K47" s="47"/>
      <c r="L47" s="47"/>
    </row>
    <row r="48" spans="10:12" ht="12.75">
      <c r="J48" s="47"/>
      <c r="K48" s="47"/>
      <c r="L48" s="47"/>
    </row>
    <row r="49" spans="10:12" ht="12.75">
      <c r="J49" s="47"/>
      <c r="K49" s="47"/>
      <c r="L49" s="47"/>
    </row>
    <row r="50" spans="10:12" ht="12.75">
      <c r="J50" s="47"/>
      <c r="K50" s="47"/>
      <c r="L50" s="47"/>
    </row>
    <row r="51" spans="10:12" ht="12.75">
      <c r="J51" s="47"/>
      <c r="K51" s="47"/>
      <c r="L51" s="47"/>
    </row>
    <row r="52" spans="10:12" ht="12.75">
      <c r="J52" s="47"/>
      <c r="K52" s="47"/>
      <c r="L52" s="47"/>
    </row>
    <row r="53" spans="10:12" ht="12.75">
      <c r="J53" s="47"/>
      <c r="K53" s="47"/>
      <c r="L53" s="47"/>
    </row>
    <row r="54" spans="10:12" ht="12.75">
      <c r="J54" s="47"/>
      <c r="K54" s="47"/>
      <c r="L54" s="47"/>
    </row>
    <row r="55" spans="10:12" ht="12.75">
      <c r="J55" s="47"/>
      <c r="K55" s="47"/>
      <c r="L55" s="47"/>
    </row>
    <row r="56" spans="10:12" ht="12.75">
      <c r="J56" s="47"/>
      <c r="K56" s="47"/>
      <c r="L56" s="47"/>
    </row>
    <row r="57" spans="10:12" ht="12.75">
      <c r="J57" s="47"/>
      <c r="K57" s="47"/>
      <c r="L57" s="47"/>
    </row>
    <row r="58" spans="10:12" ht="12.75">
      <c r="J58" s="47"/>
      <c r="K58" s="47"/>
      <c r="L58" s="47"/>
    </row>
    <row r="59" spans="10:12" ht="12.75">
      <c r="J59" s="47"/>
      <c r="K59" s="47"/>
      <c r="L59" s="47"/>
    </row>
    <row r="60" spans="10:12" ht="12.75">
      <c r="J60" s="47"/>
      <c r="K60" s="47"/>
      <c r="L60" s="47"/>
    </row>
    <row r="61" spans="10:12" ht="12.75">
      <c r="J61" s="47"/>
      <c r="K61" s="47"/>
      <c r="L61" s="47"/>
    </row>
    <row r="62" spans="10:12" ht="12.75">
      <c r="J62" s="47"/>
      <c r="K62" s="47"/>
      <c r="L62" s="47"/>
    </row>
    <row r="63" spans="10:12" ht="12.75">
      <c r="J63" s="47"/>
      <c r="K63" s="47"/>
      <c r="L63" s="47"/>
    </row>
    <row r="64" spans="10:12" ht="12.75">
      <c r="J64" s="47"/>
      <c r="K64" s="47"/>
      <c r="L64" s="47"/>
    </row>
    <row r="65" spans="10:12" ht="12.75">
      <c r="J65" s="47"/>
      <c r="K65" s="47"/>
      <c r="L65" s="47"/>
    </row>
    <row r="66" spans="10:12" ht="12.75">
      <c r="J66" s="47"/>
      <c r="K66" s="47"/>
      <c r="L66" s="47"/>
    </row>
    <row r="67" spans="10:12" ht="12.75">
      <c r="J67" s="47"/>
      <c r="K67" s="47"/>
      <c r="L67" s="47"/>
    </row>
    <row r="68" spans="10:12" ht="12.75">
      <c r="J68" s="47"/>
      <c r="K68" s="47"/>
      <c r="L68" s="47"/>
    </row>
    <row r="69" spans="10:12" ht="12.75">
      <c r="J69" s="47"/>
      <c r="K69" s="47"/>
      <c r="L69" s="47"/>
    </row>
    <row r="70" spans="10:12" ht="12.75">
      <c r="J70" s="47"/>
      <c r="K70" s="47"/>
      <c r="L70" s="47"/>
    </row>
    <row r="71" spans="10:12" ht="12.75">
      <c r="J71" s="47"/>
      <c r="K71" s="47"/>
      <c r="L71" s="47"/>
    </row>
    <row r="72" spans="10:12" ht="12.75">
      <c r="J72" s="47"/>
      <c r="K72" s="47"/>
      <c r="L72" s="47"/>
    </row>
    <row r="73" spans="10:12" ht="12.75">
      <c r="J73" s="47"/>
      <c r="K73" s="47"/>
      <c r="L73" s="47"/>
    </row>
    <row r="74" spans="10:12" ht="12.75">
      <c r="J74" s="47"/>
      <c r="K74" s="47"/>
      <c r="L74" s="47"/>
    </row>
    <row r="75" spans="10:12" ht="12.75">
      <c r="J75" s="47"/>
      <c r="K75" s="47"/>
      <c r="L75" s="47"/>
    </row>
    <row r="76" spans="10:12" ht="12.75">
      <c r="J76" s="47"/>
      <c r="K76" s="47"/>
      <c r="L76" s="47"/>
    </row>
    <row r="77" spans="10:12" ht="12.75">
      <c r="J77" s="47"/>
      <c r="K77" s="47"/>
      <c r="L77" s="47"/>
    </row>
    <row r="78" spans="10:12" ht="12.75">
      <c r="J78" s="47"/>
      <c r="K78" s="47"/>
      <c r="L78" s="47"/>
    </row>
    <row r="79" spans="10:12" ht="12.75">
      <c r="J79" s="47"/>
      <c r="K79" s="47"/>
      <c r="L79" s="47"/>
    </row>
    <row r="80" spans="10:12" ht="12.75">
      <c r="J80" s="47"/>
      <c r="K80" s="47"/>
      <c r="L80" s="47"/>
    </row>
    <row r="81" spans="10:12" ht="12.75">
      <c r="J81" s="47"/>
      <c r="K81" s="47"/>
      <c r="L81" s="47"/>
    </row>
    <row r="82" spans="10:12" ht="12.75">
      <c r="J82" s="47"/>
      <c r="K82" s="47"/>
      <c r="L82" s="47"/>
    </row>
    <row r="83" spans="10:12" ht="12.75">
      <c r="J83" s="47"/>
      <c r="K83" s="47"/>
      <c r="L83" s="47"/>
    </row>
    <row r="84" spans="10:12" ht="12.75">
      <c r="J84" s="47"/>
      <c r="K84" s="47"/>
      <c r="L84" s="47"/>
    </row>
    <row r="85" spans="10:12" ht="12.75">
      <c r="J85" s="47"/>
      <c r="K85" s="47"/>
      <c r="L85" s="47"/>
    </row>
    <row r="86" spans="10:12" ht="12.75">
      <c r="J86" s="47"/>
      <c r="K86" s="47"/>
      <c r="L86" s="47"/>
    </row>
    <row r="87" spans="10:12" ht="12.75">
      <c r="J87" s="47"/>
      <c r="K87" s="47"/>
      <c r="L87" s="47"/>
    </row>
    <row r="88" spans="10:12" ht="12.75">
      <c r="J88" s="47"/>
      <c r="K88" s="47"/>
      <c r="L88" s="47"/>
    </row>
    <row r="89" spans="10:12" ht="12.75">
      <c r="J89" s="47"/>
      <c r="K89" s="47"/>
      <c r="L89" s="47"/>
    </row>
    <row r="90" spans="10:12" ht="12.75">
      <c r="J90" s="47"/>
      <c r="K90" s="47"/>
      <c r="L90" s="47"/>
    </row>
    <row r="91" spans="10:12" ht="12.75">
      <c r="J91" s="47"/>
      <c r="K91" s="47"/>
      <c r="L91" s="47"/>
    </row>
    <row r="92" spans="10:12" ht="12.75">
      <c r="J92" s="47"/>
      <c r="K92" s="47"/>
      <c r="L92" s="47"/>
    </row>
    <row r="93" spans="10:12" ht="12.75">
      <c r="J93" s="47"/>
      <c r="K93" s="47"/>
      <c r="L93" s="47"/>
    </row>
    <row r="94" spans="10:12" ht="12.75">
      <c r="J94" s="47"/>
      <c r="K94" s="47"/>
      <c r="L94" s="47"/>
    </row>
    <row r="95" spans="10:12" ht="12.75">
      <c r="J95" s="47"/>
      <c r="K95" s="47"/>
      <c r="L95" s="47"/>
    </row>
    <row r="96" spans="10:12" ht="12.75">
      <c r="J96" s="47"/>
      <c r="K96" s="47"/>
      <c r="L96" s="47"/>
    </row>
    <row r="97" spans="10:12" ht="12.75">
      <c r="J97" s="47"/>
      <c r="K97" s="47"/>
      <c r="L97" s="47"/>
    </row>
    <row r="98" spans="10:12" ht="12.75">
      <c r="J98" s="47"/>
      <c r="K98" s="47"/>
      <c r="L98" s="47"/>
    </row>
    <row r="99" spans="10:12" ht="12.75">
      <c r="J99" s="47"/>
      <c r="K99" s="47"/>
      <c r="L99" s="47"/>
    </row>
    <row r="100" spans="10:12" ht="12.75">
      <c r="J100" s="47"/>
      <c r="K100" s="47"/>
      <c r="L100" s="47"/>
    </row>
    <row r="101" spans="10:12" ht="12.75">
      <c r="J101" s="47"/>
      <c r="K101" s="47"/>
      <c r="L101" s="47"/>
    </row>
    <row r="102" spans="10:12" ht="12.75">
      <c r="J102" s="47"/>
      <c r="K102" s="47"/>
      <c r="L102" s="47"/>
    </row>
    <row r="103" spans="10:12" ht="12.75">
      <c r="J103" s="47"/>
      <c r="K103" s="47"/>
      <c r="L103" s="47"/>
    </row>
    <row r="104" spans="10:12" ht="12.75">
      <c r="J104" s="47"/>
      <c r="K104" s="47"/>
      <c r="L104" s="47"/>
    </row>
    <row r="105" spans="10:12" ht="12.75">
      <c r="J105" s="47"/>
      <c r="K105" s="47"/>
      <c r="L105" s="47"/>
    </row>
    <row r="106" spans="10:12" ht="12.75">
      <c r="J106" s="47"/>
      <c r="K106" s="47"/>
      <c r="L106" s="47"/>
    </row>
    <row r="107" spans="10:12" ht="12.75">
      <c r="J107" s="47"/>
      <c r="K107" s="47"/>
      <c r="L107" s="47"/>
    </row>
    <row r="108" spans="10:12" ht="12.75">
      <c r="J108" s="47"/>
      <c r="K108" s="47"/>
      <c r="L108" s="47"/>
    </row>
    <row r="109" spans="10:12" ht="12.75">
      <c r="J109" s="47"/>
      <c r="K109" s="47"/>
      <c r="L109" s="47"/>
    </row>
    <row r="110" spans="10:12" ht="12.75">
      <c r="J110" s="47"/>
      <c r="K110" s="47"/>
      <c r="L110" s="47"/>
    </row>
    <row r="111" spans="10:12" ht="12.75">
      <c r="J111" s="47"/>
      <c r="K111" s="47"/>
      <c r="L111" s="47"/>
    </row>
    <row r="112" spans="10:12" ht="12.75">
      <c r="J112" s="47"/>
      <c r="K112" s="47"/>
      <c r="L112" s="47"/>
    </row>
    <row r="113" spans="10:12" ht="12.75">
      <c r="J113" s="47"/>
      <c r="K113" s="47"/>
      <c r="L113" s="47"/>
    </row>
    <row r="114" spans="10:12" ht="12.75">
      <c r="J114" s="47"/>
      <c r="K114" s="47"/>
      <c r="L114" s="47"/>
    </row>
    <row r="115" spans="10:12" ht="12.75">
      <c r="J115" s="47"/>
      <c r="K115" s="47"/>
      <c r="L115" s="47"/>
    </row>
    <row r="116" spans="10:12" ht="12.75">
      <c r="J116" s="47"/>
      <c r="K116" s="47"/>
      <c r="L116" s="47"/>
    </row>
    <row r="117" spans="10:12" ht="12.75">
      <c r="J117" s="47"/>
      <c r="K117" s="47"/>
      <c r="L117" s="47"/>
    </row>
    <row r="118" spans="10:12" ht="12.75">
      <c r="J118" s="47"/>
      <c r="K118" s="47"/>
      <c r="L118" s="47"/>
    </row>
    <row r="119" spans="10:12" ht="12.75">
      <c r="J119" s="47"/>
      <c r="K119" s="47"/>
      <c r="L119" s="47"/>
    </row>
    <row r="120" spans="10:12" ht="12.75">
      <c r="J120" s="47"/>
      <c r="K120" s="47"/>
      <c r="L120" s="47"/>
    </row>
    <row r="121" spans="10:12" ht="12.75">
      <c r="J121" s="47"/>
      <c r="K121" s="47"/>
      <c r="L121" s="47"/>
    </row>
    <row r="122" spans="10:12" ht="12.75">
      <c r="J122" s="47"/>
      <c r="K122" s="47"/>
      <c r="L122" s="47"/>
    </row>
    <row r="123" spans="10:12" ht="12.75">
      <c r="J123" s="47"/>
      <c r="K123" s="47"/>
      <c r="L123" s="47"/>
    </row>
    <row r="124" spans="10:12" ht="12.75">
      <c r="J124" s="47"/>
      <c r="K124" s="47"/>
      <c r="L124" s="47"/>
    </row>
    <row r="125" spans="10:12" ht="12.75">
      <c r="J125" s="47"/>
      <c r="K125" s="47"/>
      <c r="L125" s="47"/>
    </row>
    <row r="126" spans="10:12" ht="12.75">
      <c r="J126" s="47"/>
      <c r="K126" s="47"/>
      <c r="L126" s="47"/>
    </row>
    <row r="127" spans="10:12" ht="12.75">
      <c r="J127" s="47"/>
      <c r="K127" s="47"/>
      <c r="L127" s="47"/>
    </row>
    <row r="128" spans="10:12" ht="12.75">
      <c r="J128" s="47"/>
      <c r="K128" s="47"/>
      <c r="L128" s="47"/>
    </row>
    <row r="129" spans="10:12" ht="12.75">
      <c r="J129" s="47"/>
      <c r="K129" s="47"/>
      <c r="L129" s="47"/>
    </row>
    <row r="130" spans="10:12" ht="12.75">
      <c r="J130" s="47"/>
      <c r="K130" s="47"/>
      <c r="L130" s="47"/>
    </row>
    <row r="131" spans="10:12" ht="12.75">
      <c r="J131" s="47"/>
      <c r="K131" s="47"/>
      <c r="L131" s="47"/>
    </row>
    <row r="132" spans="10:12" ht="12.75">
      <c r="J132" s="47"/>
      <c r="K132" s="47"/>
      <c r="L132" s="47"/>
    </row>
    <row r="133" spans="10:12" ht="12.75">
      <c r="J133" s="47"/>
      <c r="K133" s="47"/>
      <c r="L133" s="47"/>
    </row>
    <row r="134" spans="10:12" ht="12.75">
      <c r="J134" s="47"/>
      <c r="K134" s="47"/>
      <c r="L134" s="47"/>
    </row>
    <row r="135" spans="10:12" ht="12.75">
      <c r="J135" s="47"/>
      <c r="K135" s="47"/>
      <c r="L135" s="47"/>
    </row>
    <row r="136" spans="10:12" ht="12.75">
      <c r="J136" s="47"/>
      <c r="K136" s="47"/>
      <c r="L136" s="47"/>
    </row>
    <row r="137" spans="10:12" ht="12.75">
      <c r="J137" s="47"/>
      <c r="K137" s="47"/>
      <c r="L137" s="47"/>
    </row>
    <row r="138" spans="10:12" ht="12.75">
      <c r="J138" s="47"/>
      <c r="K138" s="47"/>
      <c r="L138" s="47"/>
    </row>
    <row r="139" spans="10:12" ht="12.75">
      <c r="J139" s="47"/>
      <c r="K139" s="47"/>
      <c r="L139" s="47"/>
    </row>
    <row r="140" spans="10:12" ht="12.75">
      <c r="J140" s="47"/>
      <c r="K140" s="47"/>
      <c r="L140" s="47"/>
    </row>
    <row r="141" spans="10:12" ht="12.75">
      <c r="J141" s="47"/>
      <c r="K141" s="47"/>
      <c r="L141" s="47"/>
    </row>
    <row r="142" spans="10:12" ht="12.75">
      <c r="J142" s="47"/>
      <c r="K142" s="47"/>
      <c r="L142" s="47"/>
    </row>
    <row r="143" spans="10:12" ht="12.75">
      <c r="J143" s="47"/>
      <c r="K143" s="47"/>
      <c r="L143" s="47"/>
    </row>
    <row r="144" spans="10:12" ht="12.75">
      <c r="J144" s="47"/>
      <c r="K144" s="47"/>
      <c r="L144" s="47"/>
    </row>
    <row r="145" spans="10:12" ht="12.75">
      <c r="J145" s="47"/>
      <c r="K145" s="47"/>
      <c r="L145" s="47"/>
    </row>
    <row r="146" spans="10:12" ht="12.75">
      <c r="J146" s="47"/>
      <c r="K146" s="47"/>
      <c r="L146" s="47"/>
    </row>
    <row r="147" spans="10:12" ht="12.75">
      <c r="J147" s="47"/>
      <c r="K147" s="47"/>
      <c r="L147" s="47"/>
    </row>
    <row r="148" spans="10:12" ht="12.75">
      <c r="J148" s="47"/>
      <c r="K148" s="47"/>
      <c r="L148" s="47"/>
    </row>
    <row r="149" spans="10:12" ht="12.75">
      <c r="J149" s="47"/>
      <c r="K149" s="47"/>
      <c r="L149" s="47"/>
    </row>
    <row r="150" spans="10:12" ht="12.75">
      <c r="J150" s="47"/>
      <c r="K150" s="47"/>
      <c r="L150" s="47"/>
    </row>
    <row r="151" spans="10:12" ht="12.75">
      <c r="J151" s="47"/>
      <c r="K151" s="47"/>
      <c r="L151" s="47"/>
    </row>
    <row r="152" spans="10:12" ht="12.75">
      <c r="J152" s="47"/>
      <c r="K152" s="47"/>
      <c r="L152" s="47"/>
    </row>
    <row r="153" spans="10:12" ht="12.75">
      <c r="J153" s="47"/>
      <c r="K153" s="47"/>
      <c r="L153" s="47"/>
    </row>
    <row r="154" spans="10:12" ht="12.75">
      <c r="J154" s="47"/>
      <c r="K154" s="47"/>
      <c r="L154" s="47"/>
    </row>
    <row r="155" spans="10:12" ht="12.75">
      <c r="J155" s="47"/>
      <c r="K155" s="47"/>
      <c r="L155" s="47"/>
    </row>
    <row r="156" spans="10:12" ht="12.75">
      <c r="J156" s="47"/>
      <c r="K156" s="47"/>
      <c r="L156" s="47"/>
    </row>
    <row r="157" spans="10:12" ht="12.75">
      <c r="J157" s="47"/>
      <c r="K157" s="47"/>
      <c r="L157" s="47"/>
    </row>
    <row r="158" spans="10:12" ht="12.75">
      <c r="J158" s="47"/>
      <c r="K158" s="47"/>
      <c r="L158" s="47"/>
    </row>
    <row r="159" spans="10:12" ht="12.75">
      <c r="J159" s="47"/>
      <c r="K159" s="47"/>
      <c r="L159" s="47"/>
    </row>
    <row r="160" spans="10:12" ht="12.75">
      <c r="J160" s="47"/>
      <c r="K160" s="47"/>
      <c r="L160" s="47"/>
    </row>
    <row r="161" spans="10:12" ht="12.75">
      <c r="J161" s="47"/>
      <c r="K161" s="47"/>
      <c r="L161" s="47"/>
    </row>
    <row r="162" spans="10:12" ht="12.75">
      <c r="J162" s="47"/>
      <c r="K162" s="47"/>
      <c r="L162" s="47"/>
    </row>
    <row r="163" spans="10:12" ht="12.75">
      <c r="J163" s="47"/>
      <c r="K163" s="47"/>
      <c r="L163" s="47"/>
    </row>
    <row r="164" spans="10:12" ht="12.75">
      <c r="J164" s="47"/>
      <c r="K164" s="47"/>
      <c r="L164" s="47"/>
    </row>
    <row r="165" spans="10:12" ht="12.75">
      <c r="J165" s="47"/>
      <c r="K165" s="47"/>
      <c r="L165" s="47"/>
    </row>
    <row r="166" spans="10:12" ht="12.75">
      <c r="J166" s="47"/>
      <c r="K166" s="47"/>
      <c r="L166" s="47"/>
    </row>
    <row r="167" spans="10:12" ht="12.75">
      <c r="J167" s="47"/>
      <c r="K167" s="47"/>
      <c r="L167" s="47"/>
    </row>
    <row r="168" spans="10:12" ht="12.75">
      <c r="J168" s="47"/>
      <c r="K168" s="47"/>
      <c r="L168" s="47"/>
    </row>
    <row r="169" spans="10:12" ht="12.75">
      <c r="J169" s="47"/>
      <c r="K169" s="47"/>
      <c r="L169" s="47"/>
    </row>
    <row r="170" spans="10:12" ht="12.75">
      <c r="J170" s="47"/>
      <c r="K170" s="47"/>
      <c r="L170" s="47"/>
    </row>
    <row r="171" spans="10:12" ht="12.75">
      <c r="J171" s="47"/>
      <c r="K171" s="47"/>
      <c r="L171" s="47"/>
    </row>
    <row r="172" spans="10:12" ht="12.75">
      <c r="J172" s="47"/>
      <c r="K172" s="47"/>
      <c r="L172" s="47"/>
    </row>
    <row r="173" spans="10:12" ht="12.75">
      <c r="J173" s="47"/>
      <c r="K173" s="47"/>
      <c r="L173" s="47"/>
    </row>
    <row r="174" spans="10:12" ht="12.75">
      <c r="J174" s="47"/>
      <c r="K174" s="47"/>
      <c r="L174" s="47"/>
    </row>
    <row r="175" spans="10:12" ht="12.75">
      <c r="J175" s="47"/>
      <c r="K175" s="47"/>
      <c r="L175" s="47"/>
    </row>
  </sheetData>
  <sheetProtection/>
  <mergeCells count="5">
    <mergeCell ref="B27:L27"/>
    <mergeCell ref="K1:L1"/>
    <mergeCell ref="C2:J2"/>
    <mergeCell ref="A1:B2"/>
    <mergeCell ref="C1:J1"/>
  </mergeCells>
  <printOptions horizontalCentered="1"/>
  <pageMargins left="0.15748031496062992" right="0.1968503937007874" top="0.1968503937007874" bottom="0.35433070866141736" header="0.5118110236220472" footer="0.5118110236220472"/>
  <pageSetup fitToHeight="1" fitToWidth="1" horizontalDpi="600" verticalDpi="600" orientation="portrait" paperSize="9" r:id="rId13"/>
  <drawing r:id="rId12"/>
  <legacyDrawing r:id="rId11"/>
  <oleObjects>
    <oleObject progId="Photoshop.Image.8" shapeId="338051" r:id="rId1"/>
    <oleObject progId="Photoshop.Image.8" shapeId="1257919" r:id="rId2"/>
    <oleObject progId="Photoshop.Image.8" shapeId="1258191" r:id="rId3"/>
    <oleObject progId="Photoshop.Image.8" shapeId="1274166" r:id="rId4"/>
    <oleObject progId="Photoshop.Image.8" shapeId="1274429" r:id="rId5"/>
    <oleObject progId="Photoshop.Image.8" shapeId="1275901" r:id="rId6"/>
    <oleObject progId="Photoshop.Image.8" shapeId="1276389" r:id="rId7"/>
    <oleObject progId="Photoshop.Image.8" shapeId="1276621" r:id="rId8"/>
    <oleObject progId="Photoshop.Image.8" shapeId="1276815" r:id="rId9"/>
    <oleObject progId="Photoshop.Image.8" shapeId="1277010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Di Santo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DI SANTO</dc:creator>
  <cp:keywords/>
  <dc:description/>
  <cp:lastModifiedBy>albertina.buongarzon</cp:lastModifiedBy>
  <cp:lastPrinted>2008-10-13T19:24:31Z</cp:lastPrinted>
  <dcterms:created xsi:type="dcterms:W3CDTF">2007-10-05T21:12:18Z</dcterms:created>
  <dcterms:modified xsi:type="dcterms:W3CDTF">2009-03-05T15:34:19Z</dcterms:modified>
  <cp:category/>
  <cp:version/>
  <cp:contentType/>
  <cp:contentStatus/>
</cp:coreProperties>
</file>