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00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<sst xmlns="http://schemas.openxmlformats.org/spreadsheetml/2006/main" count="73" uniqueCount="27">
  <si>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</si>
  <si>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</si>
  <si>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</si>
  <si>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</si>
  <si>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</si>
  <si>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</si>
  <si>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</si>
  <si>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</si>
  <si>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</si>
  <si>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</si>
  <si>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</si>
  <si>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</si>
  <si>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</si>
  <si>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</si>
  <si>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</si>
  <si>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</si>
  <si>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</si>
  <si>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</si>
  <si>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</si>
  <si>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</si>
  <si>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</si>
  <si>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</si>
  <si>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</si>
  <si>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</si>
  <si>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</si>
  <si>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Tolentino - B.go Cartiera (mezzo mobile)</t>
  </si>
  <si>
    <t xml:space="preserve">Tipo Stazione: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</si>
</sst>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9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173" fontId="3" fillId="0" borderId="29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5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/>
    </xf>
    <xf numFmtId="173" fontId="3" fillId="0" borderId="24" xfId="0" applyNumberFormat="1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K7">
      <selection activeCell="T17" sqref="T15:T17"/>
    </sheetView>
  </sheetViews>
  <sheetFormatPr defaultColWidth="9.140625" defaultRowHeight="12.75"/>
  <cols>
    <col min="1" max="1" width="8.7109375" style="0" customWidth="1"/>
    <col min="2" max="2" width="5.28125" style="0" customWidth="1"/>
    <col min="3" max="3" width="5.140625" style="9" customWidth="1"/>
    <col min="4" max="4" width="4.8515625" style="9" customWidth="1"/>
    <col min="5" max="5" width="5.28125" style="9" customWidth="1"/>
    <col min="6" max="6" width="5.140625" style="9" customWidth="1"/>
    <col min="7" max="7" width="4.8515625" style="9" customWidth="1"/>
    <col min="8" max="9" width="6.140625" style="9" bestFit="1" customWidth="1"/>
    <col min="10" max="10" width="5.140625" style="9" bestFit="1" customWidth="1"/>
    <col min="11" max="11" width="6.57421875" style="9" customWidth="1"/>
    <col min="12" max="14" width="6.140625" style="9" bestFit="1" customWidth="1"/>
    <col min="15" max="15" width="6.57421875" style="9" bestFit="1" customWidth="1"/>
    <col min="16" max="16" width="5.140625" style="9" bestFit="1" customWidth="1"/>
    <col min="17" max="18" width="6.140625" style="9" bestFit="1" customWidth="1"/>
    <col min="19" max="19" width="5.140625" style="9" bestFit="1" customWidth="1"/>
    <col min="20" max="20" width="7.00390625" style="0" customWidth="1"/>
    <col min="21" max="21" width="6.28125" style="0" customWidth="1"/>
    <col min="22" max="22" width="6.00390625" style="0" customWidth="1"/>
    <col min="23" max="24" width="6.140625" style="0" customWidth="1"/>
    <col min="25" max="25" width="4.8515625" style="0" customWidth="1"/>
    <col min="26" max="26" width="6.28125" style="0" customWidth="1"/>
    <col min="27" max="27" width="6.574218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57421875" style="0" customWidth="1"/>
    <col min="33" max="33" width="6.140625" style="0" customWidth="1"/>
    <col min="34" max="34" width="6.421875" style="0" customWidth="1"/>
    <col min="35" max="35" width="6.28125" style="0" customWidth="1"/>
    <col min="36" max="36" width="6.57421875" style="0" customWidth="1"/>
    <col min="37" max="37" width="5.8515625" style="0" customWidth="1"/>
  </cols>
  <sheetData>
    <row r="1" spans="1:38" ht="24.75" customHeight="1" thickBot="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34"/>
      <c r="AL1" s="45"/>
    </row>
    <row r="2" spans="1:37" ht="24.75" customHeight="1" thickBot="1">
      <c r="A2" s="14"/>
      <c r="B2" s="94" t="s">
        <v>26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5"/>
      <c r="S2" s="28"/>
      <c r="T2" s="100" t="s">
        <v>24</v>
      </c>
      <c r="U2" s="94"/>
      <c r="V2" s="94"/>
      <c r="W2" s="94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35"/>
    </row>
    <row r="3" spans="1:37" s="1" customFormat="1" ht="12.75">
      <c r="A3" s="15"/>
      <c r="B3" s="89" t="s">
        <v>1</v>
      </c>
      <c r="C3" s="90"/>
      <c r="D3" s="30"/>
      <c r="E3" s="89" t="s">
        <v>2</v>
      </c>
      <c r="F3" s="90"/>
      <c r="G3" s="30"/>
      <c r="H3" s="89" t="s">
        <v>3</v>
      </c>
      <c r="I3" s="90"/>
      <c r="J3" s="30"/>
      <c r="K3" s="89" t="s">
        <v>4</v>
      </c>
      <c r="L3" s="90"/>
      <c r="M3" s="30"/>
      <c r="N3" s="89" t="s">
        <v>5</v>
      </c>
      <c r="O3" s="90"/>
      <c r="P3" s="30"/>
      <c r="Q3" s="89" t="s">
        <v>6</v>
      </c>
      <c r="R3" s="90"/>
      <c r="S3" s="32"/>
      <c r="T3" s="93" t="s">
        <v>7</v>
      </c>
      <c r="U3" s="93"/>
      <c r="V3" s="29"/>
      <c r="W3" s="93" t="s">
        <v>8</v>
      </c>
      <c r="X3" s="93"/>
      <c r="Y3" s="29"/>
      <c r="Z3" s="93" t="s">
        <v>9</v>
      </c>
      <c r="AA3" s="93"/>
      <c r="AB3" s="29"/>
      <c r="AC3" s="93" t="s">
        <v>10</v>
      </c>
      <c r="AD3" s="93"/>
      <c r="AE3" s="29"/>
      <c r="AF3" s="93" t="s">
        <v>11</v>
      </c>
      <c r="AG3" s="93"/>
      <c r="AH3" s="29"/>
      <c r="AI3" s="93" t="s">
        <v>12</v>
      </c>
      <c r="AJ3" s="98"/>
      <c r="AK3" s="38"/>
    </row>
    <row r="4" spans="1:37" ht="22.5" customHeight="1" thickBot="1">
      <c r="A4" s="2" t="s">
        <v>0</v>
      </c>
      <c r="B4" s="91" t="s">
        <v>14</v>
      </c>
      <c r="C4" s="92"/>
      <c r="D4" s="31"/>
      <c r="E4" s="91" t="s">
        <v>14</v>
      </c>
      <c r="F4" s="92"/>
      <c r="G4" s="31"/>
      <c r="H4" s="91" t="s">
        <v>14</v>
      </c>
      <c r="I4" s="92"/>
      <c r="J4" s="31"/>
      <c r="K4" s="91" t="s">
        <v>14</v>
      </c>
      <c r="L4" s="92"/>
      <c r="M4" s="31"/>
      <c r="N4" s="91" t="s">
        <v>14</v>
      </c>
      <c r="O4" s="92"/>
      <c r="P4" s="31"/>
      <c r="Q4" s="91" t="s">
        <v>14</v>
      </c>
      <c r="R4" s="92"/>
      <c r="S4" s="31"/>
      <c r="T4" s="91" t="s">
        <v>14</v>
      </c>
      <c r="U4" s="92"/>
      <c r="V4" s="31"/>
      <c r="W4" s="91" t="s">
        <v>14</v>
      </c>
      <c r="X4" s="92"/>
      <c r="Y4" s="31"/>
      <c r="Z4" s="91" t="s">
        <v>14</v>
      </c>
      <c r="AA4" s="92"/>
      <c r="AB4" s="31"/>
      <c r="AC4" s="91" t="s">
        <v>14</v>
      </c>
      <c r="AD4" s="92"/>
      <c r="AE4" s="31"/>
      <c r="AF4" s="91" t="s">
        <v>14</v>
      </c>
      <c r="AG4" s="92"/>
      <c r="AH4" s="31"/>
      <c r="AI4" s="91" t="s">
        <v>14</v>
      </c>
      <c r="AJ4" s="99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49"/>
      <c r="C6" s="49"/>
      <c r="D6" s="57"/>
      <c r="E6" s="49"/>
      <c r="F6" s="55"/>
      <c r="G6" s="57"/>
      <c r="H6" s="75"/>
      <c r="I6" s="61"/>
      <c r="J6" s="57"/>
      <c r="K6" s="76">
        <v>32.5330230464106</v>
      </c>
      <c r="L6" s="76">
        <v>14.5388634308525</v>
      </c>
      <c r="M6" s="57">
        <f aca="true" t="shared" si="0" ref="M6:M35">L6/K6</f>
        <v>0.44689555625100713</v>
      </c>
      <c r="N6" s="61">
        <v>10.1567914382271</v>
      </c>
      <c r="O6" s="79">
        <v>7.09310495853424</v>
      </c>
      <c r="P6" s="57">
        <f aca="true" t="shared" si="1" ref="P6:P36">O6/N6</f>
        <v>0.6983607964851904</v>
      </c>
      <c r="Q6" s="61">
        <v>10.2787115176519</v>
      </c>
      <c r="R6" s="79">
        <v>6.04918492833773</v>
      </c>
      <c r="S6" s="57">
        <f>R6/Q6</f>
        <v>0.5885158774958619</v>
      </c>
      <c r="T6" s="56">
        <v>29.3661860227585</v>
      </c>
      <c r="U6" s="79">
        <v>9.50690846216111</v>
      </c>
      <c r="V6" s="57">
        <f>U6/T6</f>
        <v>0.32373657426243063</v>
      </c>
      <c r="W6" s="56">
        <v>25.6417864958445</v>
      </c>
      <c r="X6" s="56">
        <v>14.1660547671111</v>
      </c>
      <c r="Y6" s="57">
        <f>X6/W6</f>
        <v>0.5524597425926953</v>
      </c>
      <c r="Z6" s="56">
        <v>14.5370454589526</v>
      </c>
      <c r="AA6" s="56">
        <v>7.46373150746028</v>
      </c>
      <c r="AB6" s="57">
        <f>AA6/Z6</f>
        <v>0.5134283667568613</v>
      </c>
      <c r="AC6" s="61">
        <v>24.2305229107539</v>
      </c>
      <c r="AD6" s="79">
        <v>16.9340708653132</v>
      </c>
      <c r="AE6" s="57">
        <f>AD6/AC6</f>
        <v>0.6988735211239532</v>
      </c>
      <c r="AF6" s="61"/>
      <c r="AG6" s="79"/>
      <c r="AH6" s="57"/>
      <c r="AI6" s="61"/>
      <c r="AJ6" s="56"/>
      <c r="AK6" s="57"/>
      <c r="AL6" s="13"/>
    </row>
    <row r="7" spans="1:38" ht="12.75" customHeight="1">
      <c r="A7" s="11">
        <v>2</v>
      </c>
      <c r="B7" s="40"/>
      <c r="C7" s="40"/>
      <c r="D7" s="57"/>
      <c r="E7" s="40"/>
      <c r="F7" s="40"/>
      <c r="G7" s="57"/>
      <c r="H7" s="75"/>
      <c r="I7" s="56"/>
      <c r="J7" s="57"/>
      <c r="K7" s="76">
        <v>26.9215956131617</v>
      </c>
      <c r="L7" s="76">
        <v>14.3385149041812</v>
      </c>
      <c r="M7" s="57">
        <f t="shared" si="0"/>
        <v>0.5326027145720607</v>
      </c>
      <c r="N7" s="56">
        <v>20.241068016399</v>
      </c>
      <c r="O7" s="56">
        <v>10.9933107892672</v>
      </c>
      <c r="P7" s="57">
        <f t="shared" si="1"/>
        <v>0.5431191071716467</v>
      </c>
      <c r="Q7" s="56">
        <v>9.44145939747492</v>
      </c>
      <c r="R7" s="56">
        <v>4.39518079161644</v>
      </c>
      <c r="S7" s="57">
        <f aca="true" t="shared" si="2" ref="S7:S30">R7/Q7</f>
        <v>0.46551921758959347</v>
      </c>
      <c r="T7" s="56">
        <v>13.7146455645561</v>
      </c>
      <c r="U7" s="56">
        <v>6.00497608383497</v>
      </c>
      <c r="V7" s="57">
        <f aca="true" t="shared" si="3" ref="V7:V36">U7/T7</f>
        <v>0.4378513506287125</v>
      </c>
      <c r="W7" s="56">
        <v>23.0159491499265</v>
      </c>
      <c r="X7" s="56">
        <v>13.9422125194384</v>
      </c>
      <c r="Y7" s="57">
        <f aca="true" t="shared" si="4" ref="Y7:Y36">X7/W7</f>
        <v>0.6057630918724429</v>
      </c>
      <c r="Z7" s="56">
        <v>17.1346174875895</v>
      </c>
      <c r="AA7" s="56">
        <v>9.85904264450073</v>
      </c>
      <c r="AB7" s="57">
        <f aca="true" t="shared" si="5" ref="AB7:AB35">AA7/Z7</f>
        <v>0.5753873788919756</v>
      </c>
      <c r="AC7" s="56">
        <v>27.8620043595632</v>
      </c>
      <c r="AD7" s="56">
        <v>18.4329605931821</v>
      </c>
      <c r="AE7" s="57">
        <f>AD7/AC7</f>
        <v>0.661580565249437</v>
      </c>
      <c r="AF7" s="56"/>
      <c r="AG7" s="56"/>
      <c r="AH7" s="57"/>
      <c r="AI7" s="56"/>
      <c r="AJ7" s="56"/>
      <c r="AK7" s="57"/>
      <c r="AL7" s="13"/>
    </row>
    <row r="8" spans="1:38" ht="12.75" customHeight="1">
      <c r="A8" s="11">
        <v>3</v>
      </c>
      <c r="B8" s="53"/>
      <c r="C8" s="40"/>
      <c r="D8" s="57"/>
      <c r="E8" s="40"/>
      <c r="F8" s="40"/>
      <c r="G8" s="57"/>
      <c r="H8" s="75"/>
      <c r="I8" s="56"/>
      <c r="J8" s="57"/>
      <c r="K8" s="76">
        <v>32.8070547382037</v>
      </c>
      <c r="L8" s="76">
        <v>17.0612292587757</v>
      </c>
      <c r="M8" s="57">
        <f t="shared" si="0"/>
        <v>0.520047574978072</v>
      </c>
      <c r="N8" s="56">
        <v>20.7128744920095</v>
      </c>
      <c r="O8" s="56">
        <v>11.1186957773955</v>
      </c>
      <c r="P8" s="57">
        <f t="shared" si="1"/>
        <v>0.536801194913087</v>
      </c>
      <c r="Q8" s="56">
        <v>9.15823896725973</v>
      </c>
      <c r="R8" s="56">
        <v>4.83787549535433</v>
      </c>
      <c r="S8" s="57">
        <f t="shared" si="2"/>
        <v>0.5282539047790198</v>
      </c>
      <c r="T8" s="56">
        <v>18.4821089704831</v>
      </c>
      <c r="U8" s="56">
        <v>8.06280865271886</v>
      </c>
      <c r="V8" s="57">
        <f t="shared" si="3"/>
        <v>0.4362493839634638</v>
      </c>
      <c r="W8" s="56">
        <v>20.837103565534</v>
      </c>
      <c r="X8" s="56">
        <v>9.76348048990423</v>
      </c>
      <c r="Y8" s="57">
        <f t="shared" si="4"/>
        <v>0.46856226726509614</v>
      </c>
      <c r="Z8" s="56">
        <v>16.8333813349406</v>
      </c>
      <c r="AA8" s="56">
        <v>10.1943841377894</v>
      </c>
      <c r="AB8" s="57">
        <f t="shared" si="5"/>
        <v>0.6056052515503341</v>
      </c>
      <c r="AC8" s="56">
        <v>39.1878499190013</v>
      </c>
      <c r="AD8" s="56">
        <v>21.2115215857824</v>
      </c>
      <c r="AE8" s="57">
        <f>AD8/AC8</f>
        <v>0.541278014221888</v>
      </c>
      <c r="AF8" s="56"/>
      <c r="AG8" s="56"/>
      <c r="AH8" s="57"/>
      <c r="AI8" s="56"/>
      <c r="AJ8" s="56"/>
      <c r="AK8" s="57"/>
      <c r="AL8" s="13"/>
    </row>
    <row r="9" spans="1:38" ht="12.75" customHeight="1">
      <c r="A9" s="11">
        <v>4</v>
      </c>
      <c r="B9" s="53"/>
      <c r="C9" s="40"/>
      <c r="D9" s="57"/>
      <c r="E9" s="40"/>
      <c r="F9" s="40"/>
      <c r="G9" s="57"/>
      <c r="H9" s="75"/>
      <c r="I9" s="56"/>
      <c r="J9" s="57"/>
      <c r="K9" s="76">
        <v>17.8749398589134</v>
      </c>
      <c r="L9" s="76">
        <v>7.9173864821593</v>
      </c>
      <c r="M9" s="57">
        <f t="shared" si="0"/>
        <v>0.44293220255011195</v>
      </c>
      <c r="N9" s="56">
        <v>24.4924657344818</v>
      </c>
      <c r="O9" s="56">
        <v>12.8557158112526</v>
      </c>
      <c r="P9" s="57">
        <f t="shared" si="1"/>
        <v>0.5248845073672447</v>
      </c>
      <c r="Q9" s="56">
        <v>9.8256575067838</v>
      </c>
      <c r="R9" s="56">
        <v>5.31336773435275</v>
      </c>
      <c r="S9" s="57">
        <f t="shared" si="2"/>
        <v>0.5407645982657456</v>
      </c>
      <c r="T9" s="56">
        <v>26.4463646014531</v>
      </c>
      <c r="U9" s="56">
        <v>13.2157959143321</v>
      </c>
      <c r="V9" s="57">
        <f t="shared" si="3"/>
        <v>0.4997207031474547</v>
      </c>
      <c r="W9" s="56">
        <v>14.6029573316159</v>
      </c>
      <c r="X9" s="56">
        <v>4.62232546508312</v>
      </c>
      <c r="Y9" s="57">
        <f t="shared" si="4"/>
        <v>0.31653351852748535</v>
      </c>
      <c r="Z9" s="56">
        <v>28.6249028046926</v>
      </c>
      <c r="AA9" s="56">
        <v>14.2932590842247</v>
      </c>
      <c r="AB9" s="57">
        <f t="shared" si="5"/>
        <v>0.499329523727904</v>
      </c>
      <c r="AC9" s="56"/>
      <c r="AD9" s="56"/>
      <c r="AE9" s="57"/>
      <c r="AF9" s="56"/>
      <c r="AG9" s="56"/>
      <c r="AH9" s="57"/>
      <c r="AI9" s="56"/>
      <c r="AJ9" s="56"/>
      <c r="AK9" s="57"/>
      <c r="AL9" s="13"/>
    </row>
    <row r="10" spans="1:38" ht="12.75" customHeight="1">
      <c r="A10" s="11">
        <v>5</v>
      </c>
      <c r="B10" s="40"/>
      <c r="C10" s="40"/>
      <c r="D10" s="57"/>
      <c r="E10" s="40"/>
      <c r="F10" s="40"/>
      <c r="G10" s="57"/>
      <c r="H10" s="75"/>
      <c r="I10" s="56"/>
      <c r="J10" s="57"/>
      <c r="K10" s="76">
        <v>36.266094326973</v>
      </c>
      <c r="L10" s="76">
        <v>16.2191805243492</v>
      </c>
      <c r="M10" s="57">
        <f t="shared" si="0"/>
        <v>0.4472271091041128</v>
      </c>
      <c r="N10" s="56">
        <v>34.1413725977359</v>
      </c>
      <c r="O10" s="56">
        <v>18.4682668844859</v>
      </c>
      <c r="P10" s="57">
        <f t="shared" si="1"/>
        <v>0.5409351024659925</v>
      </c>
      <c r="Q10" s="56">
        <v>16.1534823576609</v>
      </c>
      <c r="R10" s="56">
        <v>7.91477266947428</v>
      </c>
      <c r="S10" s="57">
        <f t="shared" si="2"/>
        <v>0.4899731521804427</v>
      </c>
      <c r="T10" s="78">
        <v>33.430982987086</v>
      </c>
      <c r="U10" s="56">
        <v>18.0465596914291</v>
      </c>
      <c r="V10" s="57">
        <f t="shared" si="3"/>
        <v>0.539815407115019</v>
      </c>
      <c r="W10" s="56">
        <v>10.7801167567571</v>
      </c>
      <c r="X10" s="56">
        <v>4.95148078600566</v>
      </c>
      <c r="Y10" s="57">
        <f t="shared" si="4"/>
        <v>0.4593160628712129</v>
      </c>
      <c r="Z10" s="56">
        <v>34.3231602509817</v>
      </c>
      <c r="AA10" s="56">
        <v>18.0653080542882</v>
      </c>
      <c r="AB10" s="57">
        <f t="shared" si="5"/>
        <v>0.5263299743435338</v>
      </c>
      <c r="AC10" s="56"/>
      <c r="AD10" s="56"/>
      <c r="AE10" s="57"/>
      <c r="AF10" s="56"/>
      <c r="AG10" s="56"/>
      <c r="AH10" s="57"/>
      <c r="AI10" s="56"/>
      <c r="AJ10" s="56"/>
      <c r="AK10" s="57"/>
      <c r="AL10" s="13"/>
    </row>
    <row r="11" spans="1:38" ht="12.75" customHeight="1">
      <c r="A11" s="11">
        <v>6</v>
      </c>
      <c r="B11" s="40"/>
      <c r="C11" s="40"/>
      <c r="D11" s="57"/>
      <c r="E11" s="40"/>
      <c r="F11" s="40"/>
      <c r="G11" s="57"/>
      <c r="H11" s="75"/>
      <c r="I11" s="56"/>
      <c r="J11" s="57"/>
      <c r="K11" s="76">
        <v>30.1470705370108</v>
      </c>
      <c r="L11" s="76">
        <v>14.328730171377</v>
      </c>
      <c r="M11" s="57">
        <f t="shared" si="0"/>
        <v>0.47529427954818954</v>
      </c>
      <c r="N11" s="56">
        <v>38.2734258174896</v>
      </c>
      <c r="O11" s="56">
        <v>24.1973553533139</v>
      </c>
      <c r="P11" s="57">
        <f t="shared" si="1"/>
        <v>0.6322233987806903</v>
      </c>
      <c r="Q11" s="56">
        <v>15.4689668615659</v>
      </c>
      <c r="R11" s="56">
        <v>7.81653736035029</v>
      </c>
      <c r="S11" s="57">
        <f t="shared" si="2"/>
        <v>0.505304422092416</v>
      </c>
      <c r="T11" s="56">
        <v>38.3799336353938</v>
      </c>
      <c r="U11" s="56">
        <v>20.4735528697138</v>
      </c>
      <c r="V11" s="57">
        <f t="shared" si="3"/>
        <v>0.5334441967568486</v>
      </c>
      <c r="W11" s="56">
        <v>10.5556433200836</v>
      </c>
      <c r="X11" s="60">
        <v>6.26949384938116</v>
      </c>
      <c r="Y11" s="57">
        <f t="shared" si="4"/>
        <v>0.593947110495157</v>
      </c>
      <c r="Z11" s="56">
        <v>37.0449665784836</v>
      </c>
      <c r="AA11" s="56">
        <v>19.9605854352315</v>
      </c>
      <c r="AB11" s="57">
        <f t="shared" si="5"/>
        <v>0.538820446576539</v>
      </c>
      <c r="AC11" s="56"/>
      <c r="AD11" s="56"/>
      <c r="AE11" s="57"/>
      <c r="AF11" s="56"/>
      <c r="AG11" s="56"/>
      <c r="AH11" s="57"/>
      <c r="AI11" s="56"/>
      <c r="AJ11" s="56"/>
      <c r="AK11" s="57"/>
      <c r="AL11" s="13"/>
    </row>
    <row r="12" spans="1:38" ht="12.75" customHeight="1">
      <c r="A12" s="11">
        <v>7</v>
      </c>
      <c r="B12" s="40"/>
      <c r="C12" s="40"/>
      <c r="D12" s="57"/>
      <c r="E12" s="40"/>
      <c r="F12" s="40"/>
      <c r="G12" s="57"/>
      <c r="H12" s="75"/>
      <c r="I12" s="56"/>
      <c r="J12" s="57"/>
      <c r="K12" s="76">
        <v>19.4811344345411</v>
      </c>
      <c r="L12" s="76">
        <v>11.4706664184729</v>
      </c>
      <c r="M12" s="57">
        <f t="shared" si="0"/>
        <v>0.5888089555059376</v>
      </c>
      <c r="N12" s="56">
        <v>34.4025690555573</v>
      </c>
      <c r="O12" s="56">
        <v>24.4734304348628</v>
      </c>
      <c r="P12" s="57">
        <f t="shared" si="1"/>
        <v>0.7113838037891947</v>
      </c>
      <c r="Q12" s="56">
        <v>13.9248830676079</v>
      </c>
      <c r="R12" s="56">
        <v>8.04493701457977</v>
      </c>
      <c r="S12" s="57">
        <f t="shared" si="2"/>
        <v>0.5777382097587537</v>
      </c>
      <c r="T12" s="56">
        <v>24.2477021813393</v>
      </c>
      <c r="U12" s="56">
        <v>13.9419461747874</v>
      </c>
      <c r="V12" s="57">
        <f t="shared" si="3"/>
        <v>0.5749800979293177</v>
      </c>
      <c r="W12" s="56">
        <v>15.6572974324226</v>
      </c>
      <c r="X12" s="56">
        <v>7.78407118717829</v>
      </c>
      <c r="Y12" s="57">
        <f t="shared" si="4"/>
        <v>0.49715292315130316</v>
      </c>
      <c r="Z12" s="56">
        <v>42.8904411792755</v>
      </c>
      <c r="AA12" s="56">
        <v>23.1224711338679</v>
      </c>
      <c r="AB12" s="57">
        <f t="shared" si="5"/>
        <v>0.5391054626185704</v>
      </c>
      <c r="AC12" s="56"/>
      <c r="AD12" s="56"/>
      <c r="AE12" s="57"/>
      <c r="AF12" s="56"/>
      <c r="AG12" s="56"/>
      <c r="AH12" s="57"/>
      <c r="AI12" s="56"/>
      <c r="AJ12" s="56"/>
      <c r="AK12" s="57"/>
      <c r="AL12" s="13"/>
    </row>
    <row r="13" spans="1:38" ht="12.75" customHeight="1">
      <c r="A13" s="11">
        <v>8</v>
      </c>
      <c r="B13" s="40"/>
      <c r="C13" s="40"/>
      <c r="D13" s="57"/>
      <c r="E13" s="40"/>
      <c r="F13" s="40"/>
      <c r="G13" s="57"/>
      <c r="H13" s="75"/>
      <c r="I13" s="56"/>
      <c r="J13" s="57"/>
      <c r="K13" s="76">
        <v>25.6639786958694</v>
      </c>
      <c r="L13" s="76">
        <v>16.5230591694514</v>
      </c>
      <c r="M13" s="57">
        <f t="shared" si="0"/>
        <v>0.6438229771485423</v>
      </c>
      <c r="N13" s="56">
        <v>31.9310856694761</v>
      </c>
      <c r="O13" s="56">
        <v>21.9647895097733</v>
      </c>
      <c r="P13" s="57">
        <f t="shared" si="1"/>
        <v>0.687881074171246</v>
      </c>
      <c r="Q13" s="56">
        <v>19.0689613421758</v>
      </c>
      <c r="R13" s="56">
        <v>11.0487805604935</v>
      </c>
      <c r="S13" s="57">
        <f t="shared" si="2"/>
        <v>0.5794117656558643</v>
      </c>
      <c r="T13" s="56">
        <v>18.6558915376663</v>
      </c>
      <c r="U13" s="56">
        <v>10.9690159922061</v>
      </c>
      <c r="V13" s="57">
        <f t="shared" si="3"/>
        <v>0.5879652532316466</v>
      </c>
      <c r="W13" s="56">
        <v>15.2749835650126</v>
      </c>
      <c r="X13" s="56">
        <v>8.53738252321879</v>
      </c>
      <c r="Y13" s="57">
        <f t="shared" si="4"/>
        <v>0.5589127141697025</v>
      </c>
      <c r="Z13" s="56">
        <v>43.3482605616252</v>
      </c>
      <c r="AA13" s="56">
        <v>22.4695089260737</v>
      </c>
      <c r="AB13" s="57">
        <f t="shared" si="5"/>
        <v>0.5183485711988458</v>
      </c>
      <c r="AC13" s="56"/>
      <c r="AD13" s="56"/>
      <c r="AE13" s="57"/>
      <c r="AF13" s="56"/>
      <c r="AG13" s="56"/>
      <c r="AH13" s="57"/>
      <c r="AI13" s="56"/>
      <c r="AJ13" s="56"/>
      <c r="AK13" s="57"/>
      <c r="AL13" s="13"/>
    </row>
    <row r="14" spans="1:38" ht="12.75" customHeight="1">
      <c r="A14" s="11">
        <v>9</v>
      </c>
      <c r="B14" s="40"/>
      <c r="C14" s="40"/>
      <c r="D14" s="57"/>
      <c r="E14" s="40"/>
      <c r="F14" s="40"/>
      <c r="G14" s="57"/>
      <c r="H14" s="76"/>
      <c r="I14" s="56"/>
      <c r="J14" s="57"/>
      <c r="K14" s="76">
        <v>23.696700334549</v>
      </c>
      <c r="L14" s="76">
        <v>15.4796103636424</v>
      </c>
      <c r="M14" s="57">
        <f t="shared" si="0"/>
        <v>0.6532390647263934</v>
      </c>
      <c r="N14" s="56">
        <v>16.0554017623266</v>
      </c>
      <c r="O14" s="56">
        <v>9.72774782776833</v>
      </c>
      <c r="P14" s="57">
        <f t="shared" si="1"/>
        <v>0.6058862912165877</v>
      </c>
      <c r="Q14" s="56">
        <v>21.1165933211644</v>
      </c>
      <c r="R14" s="56">
        <v>12.4220920438352</v>
      </c>
      <c r="S14" s="57">
        <f t="shared" si="2"/>
        <v>0.5882621242407023</v>
      </c>
      <c r="T14" s="56">
        <v>22.8683259487152</v>
      </c>
      <c r="U14" s="56">
        <v>15.5596696535746</v>
      </c>
      <c r="V14" s="57">
        <f t="shared" si="3"/>
        <v>0.6804026533673219</v>
      </c>
      <c r="W14" s="56">
        <v>12.3049856623014</v>
      </c>
      <c r="X14" s="56">
        <v>6.26144454876582</v>
      </c>
      <c r="Y14" s="57">
        <f t="shared" si="4"/>
        <v>0.5088542742433999</v>
      </c>
      <c r="Z14" s="56">
        <v>19.5591656366984</v>
      </c>
      <c r="AA14" s="56">
        <v>8.14456309874853</v>
      </c>
      <c r="AB14" s="57">
        <f t="shared" si="5"/>
        <v>0.4164064689685473</v>
      </c>
      <c r="AC14" s="56"/>
      <c r="AD14" s="56"/>
      <c r="AE14" s="57"/>
      <c r="AF14" s="56"/>
      <c r="AG14" s="56"/>
      <c r="AH14" s="57"/>
      <c r="AI14" s="56"/>
      <c r="AJ14" s="56"/>
      <c r="AK14" s="57"/>
      <c r="AL14" s="13"/>
    </row>
    <row r="15" spans="1:38" ht="12.75" customHeight="1">
      <c r="A15" s="11">
        <v>10</v>
      </c>
      <c r="B15" s="40"/>
      <c r="C15" s="40"/>
      <c r="D15" s="57"/>
      <c r="E15" s="40"/>
      <c r="F15" s="40"/>
      <c r="G15" s="57"/>
      <c r="H15" s="76">
        <v>19.8215427398682</v>
      </c>
      <c r="I15" s="56">
        <v>13.070606370767</v>
      </c>
      <c r="J15" s="57">
        <f aca="true" t="shared" si="6" ref="J15:J20">I15/H15</f>
        <v>0.6594141809394758</v>
      </c>
      <c r="K15" s="76">
        <v>42.6510204474131</v>
      </c>
      <c r="L15" s="76">
        <v>22.1335504452388</v>
      </c>
      <c r="M15" s="57">
        <f t="shared" si="0"/>
        <v>0.5189453901232803</v>
      </c>
      <c r="N15" s="56">
        <v>15.6561449170113</v>
      </c>
      <c r="O15" s="56">
        <v>7.24029312531153</v>
      </c>
      <c r="P15" s="57">
        <f t="shared" si="1"/>
        <v>0.4624569562743723</v>
      </c>
      <c r="Q15" s="56">
        <v>20.9336255391439</v>
      </c>
      <c r="R15" s="56">
        <v>12.8815605243047</v>
      </c>
      <c r="S15" s="57">
        <f t="shared" si="2"/>
        <v>0.6153525819126457</v>
      </c>
      <c r="T15" s="56">
        <v>30.9519959290822</v>
      </c>
      <c r="U15" s="56">
        <v>21.6949691375097</v>
      </c>
      <c r="V15" s="57">
        <f t="shared" si="3"/>
        <v>0.7009231064522502</v>
      </c>
      <c r="W15" s="56">
        <v>12.7024480570918</v>
      </c>
      <c r="X15" s="56">
        <v>7.611972818772</v>
      </c>
      <c r="Y15" s="57">
        <f t="shared" si="4"/>
        <v>0.5992524263480237</v>
      </c>
      <c r="Z15" s="56">
        <v>15.6388067801793</v>
      </c>
      <c r="AA15" s="56">
        <v>8.82822032769521</v>
      </c>
      <c r="AB15" s="57">
        <f t="shared" si="5"/>
        <v>0.5645072831825085</v>
      </c>
      <c r="AC15" s="56"/>
      <c r="AD15" s="56"/>
      <c r="AE15" s="57"/>
      <c r="AF15" s="56"/>
      <c r="AG15" s="56"/>
      <c r="AH15" s="57"/>
      <c r="AI15" s="56"/>
      <c r="AJ15" s="56"/>
      <c r="AK15" s="57"/>
      <c r="AL15" s="13"/>
    </row>
    <row r="16" spans="1:38" ht="12.75" customHeight="1">
      <c r="A16" s="11">
        <v>11</v>
      </c>
      <c r="B16" s="40"/>
      <c r="C16" s="40"/>
      <c r="D16" s="57"/>
      <c r="E16" s="40"/>
      <c r="F16" s="40"/>
      <c r="G16" s="57"/>
      <c r="H16" s="76">
        <v>11.4850529630979</v>
      </c>
      <c r="I16" s="56">
        <v>6.53019459793965</v>
      </c>
      <c r="J16" s="57">
        <f t="shared" si="6"/>
        <v>0.5685820186394891</v>
      </c>
      <c r="K16" s="76">
        <v>24.6318645278613</v>
      </c>
      <c r="L16" s="76">
        <v>10.9147562583288</v>
      </c>
      <c r="M16" s="57">
        <f t="shared" si="0"/>
        <v>0.44311530887087464</v>
      </c>
      <c r="N16" s="56">
        <v>21.2225083510081</v>
      </c>
      <c r="O16" s="56">
        <v>11.531919380029</v>
      </c>
      <c r="P16" s="57">
        <f t="shared" si="1"/>
        <v>0.5433815451641096</v>
      </c>
      <c r="Q16" s="56">
        <v>14.5084278285503</v>
      </c>
      <c r="R16" s="56">
        <v>8.81947474678358</v>
      </c>
      <c r="S16" s="57">
        <f t="shared" si="2"/>
        <v>0.6078863162160303</v>
      </c>
      <c r="T16" s="56">
        <v>28.6924570004145</v>
      </c>
      <c r="U16" s="56">
        <v>17.425280491511</v>
      </c>
      <c r="V16" s="57">
        <f t="shared" si="3"/>
        <v>0.6073122455584501</v>
      </c>
      <c r="W16" s="56">
        <v>14.8833868900935</v>
      </c>
      <c r="X16" s="56">
        <v>8.36455633242925</v>
      </c>
      <c r="Y16" s="57">
        <f t="shared" si="4"/>
        <v>0.5620062418720544</v>
      </c>
      <c r="Z16" s="56">
        <v>25.9171876509984</v>
      </c>
      <c r="AA16" s="56">
        <v>14.7262814044952</v>
      </c>
      <c r="AB16" s="57">
        <f t="shared" si="5"/>
        <v>0.56820522360681</v>
      </c>
      <c r="AC16" s="56"/>
      <c r="AD16" s="56"/>
      <c r="AE16" s="57"/>
      <c r="AF16" s="56"/>
      <c r="AG16" s="56"/>
      <c r="AH16" s="57"/>
      <c r="AI16" s="56"/>
      <c r="AJ16" s="56"/>
      <c r="AK16" s="57"/>
      <c r="AL16" s="13"/>
    </row>
    <row r="17" spans="1:38" ht="12.75" customHeight="1">
      <c r="A17" s="11">
        <v>12</v>
      </c>
      <c r="B17" s="40"/>
      <c r="C17" s="40"/>
      <c r="D17" s="57"/>
      <c r="E17" s="40"/>
      <c r="F17" s="40"/>
      <c r="G17" s="57"/>
      <c r="H17" s="76">
        <v>18.2026400566101</v>
      </c>
      <c r="I17" s="56">
        <v>8.99641608198484</v>
      </c>
      <c r="J17" s="57">
        <f t="shared" si="6"/>
        <v>0.49423688289204426</v>
      </c>
      <c r="K17" s="76">
        <v>15.8547529180845</v>
      </c>
      <c r="L17" s="76">
        <v>7.93280968458756</v>
      </c>
      <c r="M17" s="57">
        <f t="shared" si="0"/>
        <v>0.5003426874939888</v>
      </c>
      <c r="N17" s="56">
        <v>27.5229877672697</v>
      </c>
      <c r="O17" s="56">
        <v>15.360449274381</v>
      </c>
      <c r="P17" s="57">
        <f t="shared" si="1"/>
        <v>0.5580952694622647</v>
      </c>
      <c r="Q17" s="56">
        <v>19.0293377240499</v>
      </c>
      <c r="R17" s="56">
        <v>10.3231837153435</v>
      </c>
      <c r="S17" s="57">
        <f t="shared" si="2"/>
        <v>0.5424878083012171</v>
      </c>
      <c r="T17" s="78">
        <v>30.2645303010941</v>
      </c>
      <c r="U17" s="56">
        <v>17.054695169131</v>
      </c>
      <c r="V17" s="57">
        <f t="shared" si="3"/>
        <v>0.5635208939130455</v>
      </c>
      <c r="W17" s="56">
        <v>14.9213134447734</v>
      </c>
      <c r="X17" s="60">
        <v>7.68023853716643</v>
      </c>
      <c r="Y17" s="57">
        <f t="shared" si="4"/>
        <v>0.5147159843262085</v>
      </c>
      <c r="Z17" s="56">
        <v>33.4712365468343</v>
      </c>
      <c r="AA17" s="56">
        <v>19.9097345670064</v>
      </c>
      <c r="AB17" s="57">
        <f t="shared" si="5"/>
        <v>0.5948311631435517</v>
      </c>
      <c r="AC17" s="56"/>
      <c r="AD17" s="56"/>
      <c r="AE17" s="57"/>
      <c r="AF17" s="56"/>
      <c r="AG17" s="56"/>
      <c r="AH17" s="57"/>
      <c r="AI17" s="56"/>
      <c r="AJ17" s="56"/>
      <c r="AK17" s="57"/>
      <c r="AL17" s="13"/>
    </row>
    <row r="18" spans="1:38" ht="12.75" customHeight="1">
      <c r="A18" s="11">
        <v>13</v>
      </c>
      <c r="B18" s="40"/>
      <c r="C18" s="40"/>
      <c r="D18" s="57"/>
      <c r="E18" s="40"/>
      <c r="F18" s="40"/>
      <c r="G18" s="57"/>
      <c r="H18" s="76">
        <v>31.4756246407827</v>
      </c>
      <c r="I18" s="56">
        <v>17.3644773960114</v>
      </c>
      <c r="J18" s="57">
        <f t="shared" si="6"/>
        <v>0.551680152314194</v>
      </c>
      <c r="K18" s="76">
        <v>15.7521277268728</v>
      </c>
      <c r="L18" s="76">
        <v>9.10802932580312</v>
      </c>
      <c r="M18" s="57">
        <f t="shared" si="0"/>
        <v>0.5782094637453334</v>
      </c>
      <c r="N18" s="56">
        <v>28.0370501677195</v>
      </c>
      <c r="O18" s="56">
        <v>15.5133922411048</v>
      </c>
      <c r="P18" s="57">
        <f t="shared" si="1"/>
        <v>0.5533175618798217</v>
      </c>
      <c r="Q18" s="56">
        <v>19.7673547466596</v>
      </c>
      <c r="R18" s="56">
        <v>13.5222070942754</v>
      </c>
      <c r="S18" s="57">
        <f t="shared" si="2"/>
        <v>0.6840676088215829</v>
      </c>
      <c r="T18" s="56">
        <v>32.4434228150741</v>
      </c>
      <c r="U18" s="56">
        <v>18.8954102595647</v>
      </c>
      <c r="V18" s="57">
        <f t="shared" si="3"/>
        <v>0.5824111212700214</v>
      </c>
      <c r="W18" s="56">
        <v>15.7579225457233</v>
      </c>
      <c r="X18" s="56">
        <v>7.73279063597969</v>
      </c>
      <c r="Y18" s="57">
        <f t="shared" si="4"/>
        <v>0.49072399064928574</v>
      </c>
      <c r="Z18" s="56">
        <v>37.0761645634969</v>
      </c>
      <c r="AA18" s="56">
        <v>22.7965233325958</v>
      </c>
      <c r="AB18" s="57">
        <f t="shared" si="5"/>
        <v>0.6148565689300012</v>
      </c>
      <c r="AC18" s="56"/>
      <c r="AD18" s="56"/>
      <c r="AE18" s="57"/>
      <c r="AF18" s="56"/>
      <c r="AG18" s="56"/>
      <c r="AH18" s="57"/>
      <c r="AI18" s="56"/>
      <c r="AJ18" s="56"/>
      <c r="AK18" s="57"/>
      <c r="AL18" s="13"/>
    </row>
    <row r="19" spans="1:38" ht="12.75" customHeight="1">
      <c r="A19" s="11">
        <v>14</v>
      </c>
      <c r="B19" s="40"/>
      <c r="C19" s="40"/>
      <c r="D19" s="57"/>
      <c r="E19" s="40"/>
      <c r="F19" s="40"/>
      <c r="G19" s="57"/>
      <c r="H19" s="76">
        <v>29.2758892377218</v>
      </c>
      <c r="I19" s="56">
        <v>15.8307642539342</v>
      </c>
      <c r="J19" s="57">
        <f t="shared" si="6"/>
        <v>0.5407440957775028</v>
      </c>
      <c r="K19" s="76">
        <v>21.396818558375</v>
      </c>
      <c r="L19" s="76">
        <v>10.8314805825551</v>
      </c>
      <c r="M19" s="57">
        <f t="shared" si="0"/>
        <v>0.5062192097860041</v>
      </c>
      <c r="N19" s="56">
        <v>16.7081547180812</v>
      </c>
      <c r="O19" s="56">
        <v>10.4719941616058</v>
      </c>
      <c r="P19" s="57">
        <f t="shared" si="1"/>
        <v>0.6267594679544854</v>
      </c>
      <c r="Q19" s="56">
        <v>25.1323036750158</v>
      </c>
      <c r="R19" s="56">
        <v>13.2468173702558</v>
      </c>
      <c r="S19" s="57">
        <f t="shared" si="2"/>
        <v>0.5270832925445093</v>
      </c>
      <c r="T19" s="56">
        <v>30.1041211287181</v>
      </c>
      <c r="U19" s="56">
        <v>16.9938019514084</v>
      </c>
      <c r="V19" s="57">
        <f t="shared" si="3"/>
        <v>0.5645008495264461</v>
      </c>
      <c r="W19" s="56">
        <v>18.1943539778392</v>
      </c>
      <c r="X19" s="56">
        <v>9.9540629585584</v>
      </c>
      <c r="Y19" s="57">
        <f t="shared" si="4"/>
        <v>0.5470962569312706</v>
      </c>
      <c r="Z19" s="56">
        <v>34.4307736555735</v>
      </c>
      <c r="AA19" s="56">
        <v>22.2685047388077</v>
      </c>
      <c r="AB19" s="57">
        <f t="shared" si="5"/>
        <v>0.6467616720312345</v>
      </c>
      <c r="AC19" s="56"/>
      <c r="AD19" s="56"/>
      <c r="AE19" s="57"/>
      <c r="AF19" s="56"/>
      <c r="AG19" s="56"/>
      <c r="AH19" s="57"/>
      <c r="AI19" s="56"/>
      <c r="AJ19" s="56"/>
      <c r="AK19" s="57"/>
      <c r="AL19" s="13"/>
    </row>
    <row r="20" spans="1:38" ht="12.75" customHeight="1">
      <c r="A20" s="11">
        <v>15</v>
      </c>
      <c r="B20" s="40"/>
      <c r="C20" s="40"/>
      <c r="D20" s="57"/>
      <c r="E20" s="40"/>
      <c r="F20" s="40"/>
      <c r="G20" s="57"/>
      <c r="H20" s="76">
        <v>37.4071313540141</v>
      </c>
      <c r="I20" s="56">
        <v>23.2315708796183</v>
      </c>
      <c r="J20" s="57">
        <f t="shared" si="6"/>
        <v>0.6210465769149486</v>
      </c>
      <c r="K20" s="76">
        <v>21.1449010372162</v>
      </c>
      <c r="L20" s="76">
        <v>11.0103346705437</v>
      </c>
      <c r="M20" s="57">
        <f t="shared" si="0"/>
        <v>0.5207087349883974</v>
      </c>
      <c r="N20" s="56">
        <v>17.8227951725324</v>
      </c>
      <c r="O20" s="56">
        <v>10.471318145593</v>
      </c>
      <c r="P20" s="57">
        <f t="shared" si="1"/>
        <v>0.5875239009496598</v>
      </c>
      <c r="Q20" s="56">
        <v>27.3603936036428</v>
      </c>
      <c r="R20" s="56">
        <v>13.0124295751254</v>
      </c>
      <c r="S20" s="57">
        <f t="shared" si="2"/>
        <v>0.47559365422991967</v>
      </c>
      <c r="T20" s="56">
        <v>27.0105309486389</v>
      </c>
      <c r="U20" s="56">
        <v>16.9945256191751</v>
      </c>
      <c r="V20" s="57">
        <f t="shared" si="3"/>
        <v>0.6291814719040716</v>
      </c>
      <c r="W20" s="56">
        <v>17.7972494761149</v>
      </c>
      <c r="X20" s="56">
        <v>10.350744843483</v>
      </c>
      <c r="Y20" s="57">
        <f t="shared" si="4"/>
        <v>0.5815923891708319</v>
      </c>
      <c r="Z20" s="56">
        <v>24.8245545625687</v>
      </c>
      <c r="AA20" s="56">
        <v>16.7947248790575</v>
      </c>
      <c r="AB20" s="57">
        <f t="shared" si="5"/>
        <v>0.6765368070040279</v>
      </c>
      <c r="AC20" s="56"/>
      <c r="AD20" s="56"/>
      <c r="AE20" s="57"/>
      <c r="AF20" s="56"/>
      <c r="AG20" s="56"/>
      <c r="AH20" s="57"/>
      <c r="AI20" s="56"/>
      <c r="AJ20" s="56"/>
      <c r="AK20" s="57"/>
      <c r="AL20" s="13"/>
    </row>
    <row r="21" spans="1:38" ht="12.75" customHeight="1">
      <c r="A21" s="11">
        <v>16</v>
      </c>
      <c r="B21" s="53"/>
      <c r="C21" s="40"/>
      <c r="D21" s="57"/>
      <c r="E21" s="40"/>
      <c r="F21" s="56"/>
      <c r="G21" s="57"/>
      <c r="H21" s="56">
        <v>36.7368135054906</v>
      </c>
      <c r="I21" s="56">
        <v>28.4714685281118</v>
      </c>
      <c r="J21" s="57">
        <f aca="true" t="shared" si="7" ref="J21:J36">I21/H21</f>
        <v>0.7750119243155511</v>
      </c>
      <c r="K21" s="76">
        <v>22.15977760156</v>
      </c>
      <c r="L21" s="76">
        <v>13.548381070296</v>
      </c>
      <c r="M21" s="57">
        <f t="shared" si="0"/>
        <v>0.611395173448953</v>
      </c>
      <c r="N21" s="56">
        <v>22.9037119348844</v>
      </c>
      <c r="O21" s="56">
        <v>9.19858212272326</v>
      </c>
      <c r="P21" s="57">
        <f t="shared" si="1"/>
        <v>0.4016197090181263</v>
      </c>
      <c r="Q21" s="56">
        <v>26.971700668335</v>
      </c>
      <c r="R21" s="81">
        <v>12.6055757602056</v>
      </c>
      <c r="S21" s="57">
        <f t="shared" si="2"/>
        <v>0.46736303043006294</v>
      </c>
      <c r="T21" s="56">
        <v>18.3910260001818</v>
      </c>
      <c r="U21" s="56">
        <v>10.8663280208906</v>
      </c>
      <c r="V21" s="57">
        <f t="shared" si="3"/>
        <v>0.5908494730409921</v>
      </c>
      <c r="W21" s="56">
        <v>19.4383234182994</v>
      </c>
      <c r="X21" s="56">
        <v>11.6627346475919</v>
      </c>
      <c r="Y21" s="57">
        <f t="shared" si="4"/>
        <v>0.599986655053414</v>
      </c>
      <c r="Z21" s="56">
        <v>12.2939208486806</v>
      </c>
      <c r="AA21" s="56">
        <v>7.7685292634097</v>
      </c>
      <c r="AB21" s="57">
        <f t="shared" si="5"/>
        <v>0.6319000552409958</v>
      </c>
      <c r="AC21" s="56"/>
      <c r="AD21" s="56"/>
      <c r="AE21" s="57"/>
      <c r="AF21" s="56"/>
      <c r="AG21" s="56"/>
      <c r="AH21" s="57"/>
      <c r="AI21" s="56"/>
      <c r="AJ21" s="56"/>
      <c r="AK21" s="57"/>
      <c r="AL21" s="13"/>
    </row>
    <row r="22" spans="1:38" ht="12.75" customHeight="1">
      <c r="A22" s="11">
        <v>17</v>
      </c>
      <c r="B22" s="74"/>
      <c r="C22" s="40"/>
      <c r="D22" s="57"/>
      <c r="E22" s="40"/>
      <c r="F22" s="56"/>
      <c r="G22" s="57"/>
      <c r="H22" s="56">
        <v>34.7737712661425</v>
      </c>
      <c r="I22" s="56">
        <v>25.4778347412745</v>
      </c>
      <c r="J22" s="57">
        <f t="shared" si="7"/>
        <v>0.7326739037385056</v>
      </c>
      <c r="K22" s="76">
        <v>21.9567768971125</v>
      </c>
      <c r="L22" s="76">
        <v>13.4614353577296</v>
      </c>
      <c r="M22" s="57">
        <f t="shared" si="0"/>
        <v>0.6130879509687914</v>
      </c>
      <c r="N22" s="56">
        <v>21.6910438140233</v>
      </c>
      <c r="O22" s="56">
        <v>8.89414225021998</v>
      </c>
      <c r="P22" s="57">
        <f t="shared" si="1"/>
        <v>0.4100375402160177</v>
      </c>
      <c r="Q22" s="56">
        <v>34.1127038002014</v>
      </c>
      <c r="R22" s="56">
        <v>15.4715765317281</v>
      </c>
      <c r="S22" s="57">
        <f t="shared" si="2"/>
        <v>0.45354295638203723</v>
      </c>
      <c r="T22" s="56">
        <v>19.799739519755</v>
      </c>
      <c r="U22" s="56">
        <v>8.64274357755979</v>
      </c>
      <c r="V22" s="57">
        <f t="shared" si="3"/>
        <v>0.4365079433967591</v>
      </c>
      <c r="W22" s="56">
        <v>29.0476367473602</v>
      </c>
      <c r="X22" s="56">
        <v>16.8314245939255</v>
      </c>
      <c r="Y22" s="57">
        <f t="shared" si="4"/>
        <v>0.5794421329458105</v>
      </c>
      <c r="Z22" s="56">
        <v>8.87685773770014</v>
      </c>
      <c r="AA22" s="56">
        <v>5.78333540757497</v>
      </c>
      <c r="AB22" s="57">
        <f t="shared" si="5"/>
        <v>0.6515070510832975</v>
      </c>
      <c r="AC22" s="56"/>
      <c r="AD22" s="56"/>
      <c r="AE22" s="57"/>
      <c r="AF22" s="56"/>
      <c r="AG22" s="56"/>
      <c r="AH22" s="57"/>
      <c r="AI22" s="56"/>
      <c r="AJ22" s="56"/>
      <c r="AK22" s="57"/>
      <c r="AL22" s="13"/>
    </row>
    <row r="23" spans="1:38" ht="12.75" customHeight="1">
      <c r="A23" s="11">
        <v>18</v>
      </c>
      <c r="B23" s="40"/>
      <c r="C23" s="58"/>
      <c r="D23" s="57"/>
      <c r="E23" s="40"/>
      <c r="F23" s="56"/>
      <c r="G23" s="57"/>
      <c r="H23" s="77">
        <v>37.1687973340352</v>
      </c>
      <c r="I23" s="56">
        <v>27.7254440784454</v>
      </c>
      <c r="J23" s="57">
        <f t="shared" si="7"/>
        <v>0.7459333114622305</v>
      </c>
      <c r="K23" s="76">
        <v>15.0375684003035</v>
      </c>
      <c r="L23" s="76">
        <v>13.1302740573883</v>
      </c>
      <c r="M23" s="57">
        <f t="shared" si="0"/>
        <v>0.8731647104011373</v>
      </c>
      <c r="N23" s="56">
        <v>36.5545853773753</v>
      </c>
      <c r="O23" s="56">
        <v>12.9216395020485</v>
      </c>
      <c r="P23" s="57">
        <f t="shared" si="1"/>
        <v>0.3534888815903813</v>
      </c>
      <c r="Q23" s="56">
        <v>40.1527959505717</v>
      </c>
      <c r="R23" s="56">
        <v>18.7467411290044</v>
      </c>
      <c r="S23" s="57">
        <f t="shared" si="2"/>
        <v>0.4668850745059381</v>
      </c>
      <c r="T23" s="56">
        <v>26.7661211887995</v>
      </c>
      <c r="U23" s="56">
        <v>12.3757568200429</v>
      </c>
      <c r="V23" s="57">
        <f t="shared" si="3"/>
        <v>0.46236646441030227</v>
      </c>
      <c r="W23" s="56">
        <v>30.228660662969</v>
      </c>
      <c r="X23" s="60">
        <v>16.8202131191889</v>
      </c>
      <c r="Y23" s="57">
        <f t="shared" si="4"/>
        <v>0.5564326288459799</v>
      </c>
      <c r="Z23" s="56">
        <v>14.1162493228912</v>
      </c>
      <c r="AA23" s="56">
        <v>9.41052785786715</v>
      </c>
      <c r="AB23" s="57">
        <f t="shared" si="5"/>
        <v>0.6666450586563986</v>
      </c>
      <c r="AC23" s="56"/>
      <c r="AD23" s="56"/>
      <c r="AE23" s="57"/>
      <c r="AF23" s="56"/>
      <c r="AG23" s="56"/>
      <c r="AH23" s="57"/>
      <c r="AI23" s="56"/>
      <c r="AJ23" s="56"/>
      <c r="AK23" s="57"/>
      <c r="AL23" s="13"/>
    </row>
    <row r="24" spans="1:38" ht="12.75" customHeight="1">
      <c r="A24" s="11">
        <v>19</v>
      </c>
      <c r="B24" s="40"/>
      <c r="C24" s="58"/>
      <c r="D24" s="57"/>
      <c r="E24" s="52"/>
      <c r="F24" s="56"/>
      <c r="G24" s="57"/>
      <c r="H24" s="77">
        <v>31.7146741549174</v>
      </c>
      <c r="I24" s="56">
        <v>26.1564513047536</v>
      </c>
      <c r="J24" s="57">
        <f t="shared" si="7"/>
        <v>0.8247428675125772</v>
      </c>
      <c r="K24" s="76">
        <v>17.8210056622823</v>
      </c>
      <c r="L24" s="76">
        <v>11.0390177369118</v>
      </c>
      <c r="M24" s="57">
        <f t="shared" si="0"/>
        <v>0.6194385404565353</v>
      </c>
      <c r="N24" s="56">
        <v>51.1995767752329</v>
      </c>
      <c r="O24" s="56">
        <v>16.5028249820073</v>
      </c>
      <c r="P24" s="57">
        <f t="shared" si="1"/>
        <v>0.32232346479063706</v>
      </c>
      <c r="Q24" s="56">
        <v>58.1100729306539</v>
      </c>
      <c r="R24" s="56">
        <v>22.0496992383684</v>
      </c>
      <c r="S24" s="57">
        <f t="shared" si="2"/>
        <v>0.37944711005063747</v>
      </c>
      <c r="T24" s="78">
        <v>25.8296826680501</v>
      </c>
      <c r="U24" s="56">
        <v>14.8653660615285</v>
      </c>
      <c r="V24" s="57">
        <f t="shared" si="3"/>
        <v>0.5755148544630067</v>
      </c>
      <c r="W24" s="56">
        <v>29.8317664861679</v>
      </c>
      <c r="X24" s="56">
        <v>16.8705574274063</v>
      </c>
      <c r="Y24" s="57">
        <f t="shared" si="4"/>
        <v>0.5655232463430777</v>
      </c>
      <c r="Z24" s="56">
        <v>19.0414011875788</v>
      </c>
      <c r="AA24" s="56">
        <v>10.6348971923192</v>
      </c>
      <c r="AB24" s="57">
        <f t="shared" si="5"/>
        <v>0.5585144227335864</v>
      </c>
      <c r="AC24" s="56"/>
      <c r="AD24" s="56"/>
      <c r="AE24" s="57"/>
      <c r="AF24" s="56"/>
      <c r="AG24" s="56"/>
      <c r="AH24" s="57"/>
      <c r="AI24" s="56"/>
      <c r="AJ24" s="56"/>
      <c r="AK24" s="57"/>
      <c r="AL24" s="13"/>
    </row>
    <row r="25" spans="1:38" ht="12.75" customHeight="1">
      <c r="A25" s="11">
        <v>20</v>
      </c>
      <c r="B25" s="40"/>
      <c r="C25" s="58"/>
      <c r="D25" s="57"/>
      <c r="E25" s="52"/>
      <c r="F25" s="56"/>
      <c r="G25" s="57"/>
      <c r="H25" s="77">
        <v>42.0268591245015</v>
      </c>
      <c r="I25" s="56">
        <v>29.6601581970851</v>
      </c>
      <c r="J25" s="57">
        <f t="shared" si="7"/>
        <v>0.7057429180995669</v>
      </c>
      <c r="K25" s="76">
        <v>25.6373093468802</v>
      </c>
      <c r="L25" s="76">
        <v>14.3494691451391</v>
      </c>
      <c r="M25" s="57">
        <f t="shared" si="0"/>
        <v>0.5597104185539379</v>
      </c>
      <c r="N25" s="60">
        <v>35.6242575645447</v>
      </c>
      <c r="O25" s="56">
        <v>11.3616688450178</v>
      </c>
      <c r="P25" s="57">
        <f t="shared" si="1"/>
        <v>0.3189306843639482</v>
      </c>
      <c r="Q25" s="56">
        <v>66.9020929336548</v>
      </c>
      <c r="R25" s="56">
        <v>23.4570827484131</v>
      </c>
      <c r="S25" s="57">
        <f t="shared" si="2"/>
        <v>0.3506180706734381</v>
      </c>
      <c r="T25" s="56">
        <v>28.4130926529566</v>
      </c>
      <c r="U25" s="56">
        <v>13.5572152535121</v>
      </c>
      <c r="V25" s="57">
        <f t="shared" si="3"/>
        <v>0.4771467653698503</v>
      </c>
      <c r="W25" s="56">
        <v>36.8137141863505</v>
      </c>
      <c r="X25" s="56">
        <v>18.2560667594274</v>
      </c>
      <c r="Y25" s="57">
        <f t="shared" si="4"/>
        <v>0.49590396304527845</v>
      </c>
      <c r="Z25" s="56">
        <v>18.3732483784358</v>
      </c>
      <c r="AA25" s="56">
        <v>11.6228210131327</v>
      </c>
      <c r="AB25" s="57">
        <f t="shared" si="5"/>
        <v>0.6325947798525436</v>
      </c>
      <c r="AC25" s="56"/>
      <c r="AD25" s="56"/>
      <c r="AE25" s="57"/>
      <c r="AF25" s="56"/>
      <c r="AG25" s="56"/>
      <c r="AH25" s="57"/>
      <c r="AI25" s="56"/>
      <c r="AJ25" s="56"/>
      <c r="AK25" s="57"/>
      <c r="AL25" s="13"/>
    </row>
    <row r="26" spans="1:38" ht="12.75" customHeight="1">
      <c r="A26" s="11">
        <v>21</v>
      </c>
      <c r="B26" s="40"/>
      <c r="C26" s="58"/>
      <c r="D26" s="57"/>
      <c r="E26" s="77"/>
      <c r="F26" s="56"/>
      <c r="G26" s="57"/>
      <c r="H26" s="77">
        <v>44.1289883454641</v>
      </c>
      <c r="I26" s="56">
        <v>29.1475693782171</v>
      </c>
      <c r="J26" s="57">
        <f t="shared" si="7"/>
        <v>0.6605084428864569</v>
      </c>
      <c r="K26" s="76"/>
      <c r="L26" s="76">
        <v>17.0782557328542</v>
      </c>
      <c r="M26" s="57"/>
      <c r="N26" s="56">
        <v>25.1218908230464</v>
      </c>
      <c r="O26" s="56">
        <v>11.8746423721313</v>
      </c>
      <c r="P26" s="57">
        <f t="shared" si="1"/>
        <v>0.4726810754721417</v>
      </c>
      <c r="Q26" s="78">
        <v>64.4071297645569</v>
      </c>
      <c r="R26" s="56">
        <v>22.3650680210279</v>
      </c>
      <c r="S26" s="57">
        <f t="shared" si="2"/>
        <v>0.3472452211856729</v>
      </c>
      <c r="T26" s="56">
        <v>31.2965820630391</v>
      </c>
      <c r="U26" s="56">
        <v>14.6034262180328</v>
      </c>
      <c r="V26" s="57">
        <f t="shared" si="3"/>
        <v>0.4666140918716896</v>
      </c>
      <c r="W26" s="56">
        <v>21.8879366750303</v>
      </c>
      <c r="X26" s="56">
        <v>10.7724880973498</v>
      </c>
      <c r="Y26" s="57">
        <f t="shared" si="4"/>
        <v>0.49216553653680045</v>
      </c>
      <c r="Z26" s="56">
        <v>17.9892545143763</v>
      </c>
      <c r="AA26" s="56">
        <v>11.9890040522036</v>
      </c>
      <c r="AB26" s="57">
        <f t="shared" si="5"/>
        <v>0.6664536344528598</v>
      </c>
      <c r="AC26" s="78"/>
      <c r="AD26" s="56"/>
      <c r="AE26" s="57"/>
      <c r="AF26" s="78"/>
      <c r="AG26" s="56"/>
      <c r="AH26" s="57"/>
      <c r="AI26" s="78"/>
      <c r="AJ26" s="56"/>
      <c r="AK26" s="57"/>
      <c r="AL26" s="13"/>
    </row>
    <row r="27" spans="1:38" ht="12.75" customHeight="1">
      <c r="A27" s="11">
        <v>22</v>
      </c>
      <c r="B27" s="40"/>
      <c r="C27" s="58"/>
      <c r="D27" s="57"/>
      <c r="E27" s="77"/>
      <c r="F27" s="56"/>
      <c r="G27" s="57"/>
      <c r="H27" s="77">
        <v>16.709600408872</v>
      </c>
      <c r="I27" s="56">
        <v>11.5978611707687</v>
      </c>
      <c r="J27" s="57">
        <f t="shared" si="7"/>
        <v>0.6940836936238637</v>
      </c>
      <c r="K27" s="76">
        <v>28.135275716367</v>
      </c>
      <c r="L27" s="76">
        <v>17.8080939849218</v>
      </c>
      <c r="M27" s="57">
        <f t="shared" si="0"/>
        <v>0.6329454228366557</v>
      </c>
      <c r="N27" s="79">
        <v>38.7532793680827</v>
      </c>
      <c r="O27" s="56">
        <v>13.5573380390803</v>
      </c>
      <c r="P27" s="57">
        <f t="shared" si="1"/>
        <v>0.3498371817856054</v>
      </c>
      <c r="Q27" s="56">
        <v>53.8387163480123</v>
      </c>
      <c r="R27" s="56">
        <v>18.035599331061</v>
      </c>
      <c r="S27" s="57">
        <f t="shared" si="2"/>
        <v>0.334993115632239</v>
      </c>
      <c r="T27" s="56">
        <v>34.3225039641062</v>
      </c>
      <c r="U27" s="56">
        <v>17.2978009780248</v>
      </c>
      <c r="V27" s="57">
        <f t="shared" si="3"/>
        <v>0.503978410086703</v>
      </c>
      <c r="W27" s="56">
        <v>18.9353738625844</v>
      </c>
      <c r="X27" s="56">
        <v>10.1014452775319</v>
      </c>
      <c r="Y27" s="57">
        <f t="shared" si="4"/>
        <v>0.5334695449289218</v>
      </c>
      <c r="Z27" s="56">
        <v>19.2643838127454</v>
      </c>
      <c r="AA27" s="56">
        <v>11.9978031317393</v>
      </c>
      <c r="AB27" s="57">
        <f t="shared" si="5"/>
        <v>0.6227971394445277</v>
      </c>
      <c r="AC27" s="56"/>
      <c r="AD27" s="56"/>
      <c r="AE27" s="57"/>
      <c r="AF27" s="56"/>
      <c r="AG27" s="56"/>
      <c r="AH27" s="57"/>
      <c r="AI27" s="56"/>
      <c r="AJ27" s="56"/>
      <c r="AK27" s="57"/>
      <c r="AL27" s="13"/>
    </row>
    <row r="28" spans="1:38" ht="12.75" customHeight="1">
      <c r="A28" s="11">
        <v>23</v>
      </c>
      <c r="B28" s="40"/>
      <c r="C28" s="58"/>
      <c r="D28" s="57"/>
      <c r="E28" s="52"/>
      <c r="F28" s="56"/>
      <c r="G28" s="57"/>
      <c r="H28" s="77">
        <v>14.5202203293641</v>
      </c>
      <c r="I28" s="56">
        <v>9.98780480523904</v>
      </c>
      <c r="J28" s="57">
        <f t="shared" si="7"/>
        <v>0.6878549070664445</v>
      </c>
      <c r="K28" s="76">
        <v>22.6341014341875</v>
      </c>
      <c r="L28" s="76">
        <v>15.0402641693751</v>
      </c>
      <c r="M28" s="57">
        <f t="shared" si="0"/>
        <v>0.6644957482896869</v>
      </c>
      <c r="N28" s="56">
        <v>53.6821068922679</v>
      </c>
      <c r="O28" s="56">
        <v>21.6641852060954</v>
      </c>
      <c r="P28" s="57">
        <f t="shared" si="1"/>
        <v>0.40356436176345006</v>
      </c>
      <c r="Q28" s="56">
        <v>59.8540795644124</v>
      </c>
      <c r="R28" s="56">
        <v>23.1691904067993</v>
      </c>
      <c r="S28" s="57">
        <f t="shared" si="2"/>
        <v>0.3870945903004925</v>
      </c>
      <c r="T28" s="56">
        <v>31.7968848546346</v>
      </c>
      <c r="U28" s="56">
        <v>20.1525177558263</v>
      </c>
      <c r="V28" s="57">
        <f t="shared" si="3"/>
        <v>0.6337890597760535</v>
      </c>
      <c r="W28" s="56">
        <v>20.9749215841293</v>
      </c>
      <c r="X28" s="56">
        <v>12.3045889139175</v>
      </c>
      <c r="Y28" s="57">
        <f t="shared" si="4"/>
        <v>0.5866333690242629</v>
      </c>
      <c r="Z28" s="56">
        <v>22.4976907571157</v>
      </c>
      <c r="AA28" s="56">
        <v>15.0012019077937</v>
      </c>
      <c r="AB28" s="57">
        <f t="shared" si="5"/>
        <v>0.6667885193083221</v>
      </c>
      <c r="AC28" s="56"/>
      <c r="AD28" s="56"/>
      <c r="AE28" s="57"/>
      <c r="AF28" s="56"/>
      <c r="AG28" s="56"/>
      <c r="AH28" s="57"/>
      <c r="AI28" s="56"/>
      <c r="AJ28" s="56"/>
      <c r="AK28" s="57"/>
      <c r="AL28" s="13"/>
    </row>
    <row r="29" spans="1:38" ht="12.75" customHeight="1">
      <c r="A29" s="11">
        <v>24</v>
      </c>
      <c r="B29" s="40"/>
      <c r="C29" s="58"/>
      <c r="D29" s="57"/>
      <c r="E29" s="40"/>
      <c r="F29" s="56"/>
      <c r="G29" s="57"/>
      <c r="H29" s="77">
        <v>32.1478798493095</v>
      </c>
      <c r="I29" s="56">
        <v>19.491389254729</v>
      </c>
      <c r="J29" s="57">
        <f t="shared" si="7"/>
        <v>0.6063040345457698</v>
      </c>
      <c r="K29" s="76">
        <v>30.2837545304071</v>
      </c>
      <c r="L29" s="76">
        <v>16.3824194272359</v>
      </c>
      <c r="M29" s="57">
        <f t="shared" si="0"/>
        <v>0.5409639485350719</v>
      </c>
      <c r="N29" s="56">
        <v>29.3556332588196</v>
      </c>
      <c r="O29" s="56">
        <v>12.776363948981</v>
      </c>
      <c r="P29" s="57">
        <f t="shared" si="1"/>
        <v>0.4352269915738395</v>
      </c>
      <c r="Q29" s="56">
        <v>47.9433698654175</v>
      </c>
      <c r="R29" s="56">
        <v>22.343520005544</v>
      </c>
      <c r="S29" s="57">
        <f t="shared" si="2"/>
        <v>0.4660398313315231</v>
      </c>
      <c r="T29" s="56">
        <v>41.9518311818441</v>
      </c>
      <c r="U29" s="56">
        <v>26.7945712804794</v>
      </c>
      <c r="V29" s="57">
        <f t="shared" si="3"/>
        <v>0.6386984912371488</v>
      </c>
      <c r="W29" s="56">
        <v>22.6801382700602</v>
      </c>
      <c r="X29" s="60">
        <v>12.4149562120438</v>
      </c>
      <c r="Y29" s="57">
        <f t="shared" si="4"/>
        <v>0.5473933211612138</v>
      </c>
      <c r="Z29" s="56">
        <v>17.7624414364497</v>
      </c>
      <c r="AA29" s="56">
        <v>12.7940699950508</v>
      </c>
      <c r="AB29" s="57">
        <f t="shared" si="5"/>
        <v>0.7202878073279119</v>
      </c>
      <c r="AC29" s="56"/>
      <c r="AD29" s="56"/>
      <c r="AE29" s="57"/>
      <c r="AF29" s="56"/>
      <c r="AG29" s="56"/>
      <c r="AH29" s="57"/>
      <c r="AI29" s="56"/>
      <c r="AJ29" s="56"/>
      <c r="AK29" s="57"/>
      <c r="AL29" s="13"/>
    </row>
    <row r="30" spans="1:38" ht="12.75" customHeight="1">
      <c r="A30" s="11">
        <v>25</v>
      </c>
      <c r="B30" s="40"/>
      <c r="C30" s="58"/>
      <c r="D30" s="57"/>
      <c r="E30" s="40"/>
      <c r="F30" s="60"/>
      <c r="G30" s="57"/>
      <c r="H30" s="77">
        <v>31.1241883039474</v>
      </c>
      <c r="I30" s="56">
        <v>20.084784924984</v>
      </c>
      <c r="J30" s="57">
        <f t="shared" si="7"/>
        <v>0.645311123581549</v>
      </c>
      <c r="K30" s="76">
        <v>24.7924951754118</v>
      </c>
      <c r="L30" s="76">
        <v>15.9849428335826</v>
      </c>
      <c r="M30" s="57">
        <f t="shared" si="0"/>
        <v>0.6447492565990625</v>
      </c>
      <c r="N30" s="56">
        <v>19.3250772356987</v>
      </c>
      <c r="O30" s="56">
        <v>7.01032936573029</v>
      </c>
      <c r="P30" s="57">
        <f t="shared" si="1"/>
        <v>0.36275815512810966</v>
      </c>
      <c r="Q30" s="56">
        <v>43.5762195587158</v>
      </c>
      <c r="R30" s="56">
        <v>21.3039059638977</v>
      </c>
      <c r="S30" s="57">
        <f t="shared" si="2"/>
        <v>0.48888834735175296</v>
      </c>
      <c r="T30" s="56">
        <v>38.6049746672312</v>
      </c>
      <c r="U30" s="56">
        <v>24.0209342638652</v>
      </c>
      <c r="V30" s="57">
        <f t="shared" si="3"/>
        <v>0.6222238058934599</v>
      </c>
      <c r="W30" s="56">
        <v>21.5311963558197</v>
      </c>
      <c r="X30" s="56">
        <v>11.7016397118568</v>
      </c>
      <c r="Y30" s="57">
        <f t="shared" si="4"/>
        <v>0.5434737354338393</v>
      </c>
      <c r="Z30" s="56">
        <v>25.7025364240011</v>
      </c>
      <c r="AA30" s="56">
        <v>17.4142686595087</v>
      </c>
      <c r="AB30" s="57">
        <f t="shared" si="5"/>
        <v>0.6775311343687935</v>
      </c>
      <c r="AC30" s="56"/>
      <c r="AD30" s="56"/>
      <c r="AE30" s="57"/>
      <c r="AF30" s="56"/>
      <c r="AG30" s="56"/>
      <c r="AH30" s="57"/>
      <c r="AI30" s="56"/>
      <c r="AJ30" s="56"/>
      <c r="AK30" s="57"/>
      <c r="AL30" s="13"/>
    </row>
    <row r="31" spans="1:38" ht="12.75" customHeight="1">
      <c r="A31" s="11">
        <v>26</v>
      </c>
      <c r="B31" s="40"/>
      <c r="C31" s="40"/>
      <c r="D31" s="57"/>
      <c r="E31" s="40"/>
      <c r="F31" s="60"/>
      <c r="G31" s="57"/>
      <c r="H31" s="56">
        <v>22.6328888768735</v>
      </c>
      <c r="I31" s="56">
        <v>14.0735854895219</v>
      </c>
      <c r="J31" s="57">
        <f t="shared" si="7"/>
        <v>0.6218201117004741</v>
      </c>
      <c r="K31" s="76">
        <v>30.90667552948</v>
      </c>
      <c r="L31" s="76">
        <v>17.6658277114232</v>
      </c>
      <c r="M31" s="57">
        <f t="shared" si="0"/>
        <v>0.5715861511721907</v>
      </c>
      <c r="N31" s="56">
        <v>26.9475659132004</v>
      </c>
      <c r="O31" s="56">
        <v>10.3775617082914</v>
      </c>
      <c r="P31" s="57">
        <f t="shared" si="1"/>
        <v>0.38510200667912275</v>
      </c>
      <c r="Q31" s="56">
        <v>56.7489822705587</v>
      </c>
      <c r="R31" s="56">
        <v>25.3239358266195</v>
      </c>
      <c r="S31" s="57">
        <f>R31/Q31</f>
        <v>0.44624475741052233</v>
      </c>
      <c r="T31" s="78">
        <v>33.8693259954453</v>
      </c>
      <c r="U31" s="56">
        <v>19.7944117188454</v>
      </c>
      <c r="V31" s="57">
        <f t="shared" si="3"/>
        <v>0.5844347691332069</v>
      </c>
      <c r="W31" s="56">
        <v>21.4291706681252</v>
      </c>
      <c r="X31" s="56">
        <v>11.1516139904658</v>
      </c>
      <c r="Y31" s="57">
        <f t="shared" si="4"/>
        <v>0.5203941003210758</v>
      </c>
      <c r="Z31" s="56">
        <v>21.9012187719345</v>
      </c>
      <c r="AA31" s="56">
        <v>17.5997445384661</v>
      </c>
      <c r="AB31" s="57">
        <f t="shared" si="5"/>
        <v>0.8035965816212677</v>
      </c>
      <c r="AC31" s="56"/>
      <c r="AD31" s="56"/>
      <c r="AE31" s="57"/>
      <c r="AF31" s="56"/>
      <c r="AG31" s="56"/>
      <c r="AH31" s="57"/>
      <c r="AI31" s="56"/>
      <c r="AJ31" s="56"/>
      <c r="AK31" s="57"/>
      <c r="AL31" s="13"/>
    </row>
    <row r="32" spans="1:38" ht="12.75" customHeight="1">
      <c r="A32" s="11">
        <v>27</v>
      </c>
      <c r="B32" s="40"/>
      <c r="C32" s="40"/>
      <c r="D32" s="57"/>
      <c r="E32" s="40"/>
      <c r="F32" s="60"/>
      <c r="G32" s="57"/>
      <c r="H32" s="77">
        <v>28.7126883593473</v>
      </c>
      <c r="I32" s="56">
        <v>15.4712934990724</v>
      </c>
      <c r="J32" s="57">
        <f t="shared" si="7"/>
        <v>0.5388312409289179</v>
      </c>
      <c r="K32" s="76">
        <v>13.3174477219582</v>
      </c>
      <c r="L32" s="76">
        <v>10.9445835403774</v>
      </c>
      <c r="M32" s="57">
        <f t="shared" si="0"/>
        <v>0.8218229024718939</v>
      </c>
      <c r="N32" s="56">
        <v>25.8252473672231</v>
      </c>
      <c r="O32" s="56">
        <v>10.7913303176562</v>
      </c>
      <c r="P32" s="57">
        <f t="shared" si="1"/>
        <v>0.4178597077583987</v>
      </c>
      <c r="Q32" s="56">
        <v>61.1731088956197</v>
      </c>
      <c r="R32" s="56">
        <v>25.1302083333333</v>
      </c>
      <c r="S32" s="57">
        <f>R32/Q32</f>
        <v>0.41080482563364945</v>
      </c>
      <c r="T32" s="56">
        <v>37.6709467569987</v>
      </c>
      <c r="U32" s="56">
        <v>21.8469565709432</v>
      </c>
      <c r="V32" s="57">
        <f t="shared" si="3"/>
        <v>0.5799417973715874</v>
      </c>
      <c r="W32" s="56">
        <v>17.7394155263901</v>
      </c>
      <c r="X32" s="56">
        <v>9.67335367202759</v>
      </c>
      <c r="Y32" s="57">
        <f t="shared" si="4"/>
        <v>0.5453028403126919</v>
      </c>
      <c r="Z32" s="56">
        <v>28.7857615152995</v>
      </c>
      <c r="AA32" s="56">
        <v>19.6355013847351</v>
      </c>
      <c r="AB32" s="57">
        <f t="shared" si="5"/>
        <v>0.6821254797896842</v>
      </c>
      <c r="AC32" s="56"/>
      <c r="AD32" s="56"/>
      <c r="AE32" s="57"/>
      <c r="AF32" s="56"/>
      <c r="AG32" s="56"/>
      <c r="AH32" s="57"/>
      <c r="AI32" s="56"/>
      <c r="AJ32" s="56"/>
      <c r="AK32" s="57"/>
      <c r="AL32" s="13"/>
    </row>
    <row r="33" spans="1:38" ht="12.75" customHeight="1">
      <c r="A33" s="11">
        <v>28</v>
      </c>
      <c r="B33" s="40"/>
      <c r="C33" s="40"/>
      <c r="D33" s="57"/>
      <c r="E33" s="40"/>
      <c r="F33" s="60"/>
      <c r="G33" s="57"/>
      <c r="H33" s="77">
        <v>36.5246443999441</v>
      </c>
      <c r="I33" s="56">
        <v>16.6916320323944</v>
      </c>
      <c r="J33" s="57">
        <f t="shared" si="7"/>
        <v>0.45699642820944053</v>
      </c>
      <c r="K33" s="76">
        <v>11.4256841825402</v>
      </c>
      <c r="L33" s="76">
        <v>8.50777818939903</v>
      </c>
      <c r="M33" s="57">
        <f t="shared" si="0"/>
        <v>0.74461870759564</v>
      </c>
      <c r="N33" s="56">
        <v>22.6840986410777</v>
      </c>
      <c r="O33" s="56">
        <v>10.5174718697866</v>
      </c>
      <c r="P33" s="57">
        <f t="shared" si="1"/>
        <v>0.46364953865704606</v>
      </c>
      <c r="Q33" s="56">
        <v>67.3376514116923</v>
      </c>
      <c r="R33" s="56">
        <v>25.5297738711039</v>
      </c>
      <c r="S33" s="57">
        <f>R33/Q33</f>
        <v>0.37913074388381457</v>
      </c>
      <c r="T33" s="56">
        <v>38.1936438083649</v>
      </c>
      <c r="U33" s="56">
        <v>20.9517174959183</v>
      </c>
      <c r="V33" s="57">
        <f t="shared" si="3"/>
        <v>0.5485655571655513</v>
      </c>
      <c r="W33" s="56">
        <v>19.1089940693067</v>
      </c>
      <c r="X33" s="56">
        <v>6.91627904772758</v>
      </c>
      <c r="Y33" s="57">
        <f t="shared" si="4"/>
        <v>0.3619384161532953</v>
      </c>
      <c r="Z33" s="56">
        <v>35.0468943119049</v>
      </c>
      <c r="AA33" s="56">
        <v>25.0865097840627</v>
      </c>
      <c r="AB33" s="57">
        <f t="shared" si="5"/>
        <v>0.7157983689168483</v>
      </c>
      <c r="AC33" s="56"/>
      <c r="AD33" s="56"/>
      <c r="AE33" s="57"/>
      <c r="AF33" s="56"/>
      <c r="AG33" s="56"/>
      <c r="AH33" s="57"/>
      <c r="AI33" s="56"/>
      <c r="AJ33" s="56"/>
      <c r="AK33" s="57"/>
      <c r="AL33" s="13"/>
    </row>
    <row r="34" spans="1:38" ht="12.75" customHeight="1">
      <c r="A34" s="11">
        <v>29</v>
      </c>
      <c r="B34" s="40"/>
      <c r="C34" s="40"/>
      <c r="D34" s="57"/>
      <c r="E34" s="62"/>
      <c r="F34" s="63"/>
      <c r="G34" s="64"/>
      <c r="H34" s="75">
        <v>21.4856683557684</v>
      </c>
      <c r="I34" s="56">
        <v>7.39863536755244</v>
      </c>
      <c r="J34" s="57">
        <f t="shared" si="7"/>
        <v>0.34435211625921236</v>
      </c>
      <c r="K34" s="76">
        <v>11.6910162568092</v>
      </c>
      <c r="L34" s="76">
        <v>9.20670325105841</v>
      </c>
      <c r="M34" s="57">
        <f t="shared" si="0"/>
        <v>0.7875023906237534</v>
      </c>
      <c r="N34" s="56">
        <v>26.6080715258916</v>
      </c>
      <c r="O34" s="56">
        <v>9.40578194459279</v>
      </c>
      <c r="P34" s="57">
        <f t="shared" si="1"/>
        <v>0.353493560607738</v>
      </c>
      <c r="Q34" s="56">
        <v>82.3020278612773</v>
      </c>
      <c r="R34" s="56">
        <v>29.5233220259349</v>
      </c>
      <c r="S34" s="57">
        <f>R34/Q34</f>
        <v>0.3587192538645269</v>
      </c>
      <c r="T34" s="78">
        <v>34.4013593196869</v>
      </c>
      <c r="U34" s="56">
        <v>17.6104867458344</v>
      </c>
      <c r="V34" s="57">
        <f t="shared" si="3"/>
        <v>0.5119125259610434</v>
      </c>
      <c r="W34" s="56">
        <v>21.2745812336604</v>
      </c>
      <c r="X34" s="56">
        <v>10.4680421551069</v>
      </c>
      <c r="Y34" s="57">
        <f t="shared" si="4"/>
        <v>0.49204456906275007</v>
      </c>
      <c r="Z34" s="56">
        <v>32.9795025189718</v>
      </c>
      <c r="AA34" s="56">
        <v>21.4099732637405</v>
      </c>
      <c r="AB34" s="57">
        <f t="shared" si="5"/>
        <v>0.6491903039296664</v>
      </c>
      <c r="AC34" s="56"/>
      <c r="AD34" s="56"/>
      <c r="AE34" s="57"/>
      <c r="AF34" s="56"/>
      <c r="AG34" s="56"/>
      <c r="AH34" s="57"/>
      <c r="AI34" s="56"/>
      <c r="AJ34" s="56"/>
      <c r="AK34" s="57"/>
      <c r="AL34" s="13"/>
    </row>
    <row r="35" spans="1:38" ht="12.75" customHeight="1">
      <c r="A35" s="11">
        <v>30</v>
      </c>
      <c r="B35" s="40"/>
      <c r="C35" s="40"/>
      <c r="D35" s="57"/>
      <c r="E35" s="62"/>
      <c r="F35" s="63"/>
      <c r="G35" s="64"/>
      <c r="H35" s="75">
        <v>18.9403153709743</v>
      </c>
      <c r="I35" s="56">
        <v>7.69140267372131</v>
      </c>
      <c r="J35" s="57">
        <f t="shared" si="7"/>
        <v>0.4060863044291358</v>
      </c>
      <c r="K35" s="76">
        <v>8.96933497985204</v>
      </c>
      <c r="L35" s="76">
        <v>6.44398720065753</v>
      </c>
      <c r="M35" s="57">
        <f t="shared" si="0"/>
        <v>0.7184464862927699</v>
      </c>
      <c r="N35" s="56">
        <v>18.6091984113057</v>
      </c>
      <c r="O35" s="56">
        <v>6.02161461114883</v>
      </c>
      <c r="P35" s="57">
        <f t="shared" si="1"/>
        <v>0.3235826970113071</v>
      </c>
      <c r="Q35" s="56">
        <v>47.2772382895152</v>
      </c>
      <c r="R35" s="56">
        <v>21.0083294312159</v>
      </c>
      <c r="S35" s="57">
        <f>R35/Q35</f>
        <v>0.4443645650908287</v>
      </c>
      <c r="T35" s="56">
        <v>22.5973852872849</v>
      </c>
      <c r="U35" s="56">
        <v>14.6147217353185</v>
      </c>
      <c r="V35" s="57">
        <f t="shared" si="3"/>
        <v>0.6467439285350378</v>
      </c>
      <c r="W35" s="56">
        <v>12.9101524551709</v>
      </c>
      <c r="X35" s="60">
        <v>6.53320481379827</v>
      </c>
      <c r="Y35" s="57">
        <f t="shared" si="4"/>
        <v>0.506051716777483</v>
      </c>
      <c r="Z35" s="56">
        <v>30.9881489276886</v>
      </c>
      <c r="AA35" s="56">
        <v>20.550081372261</v>
      </c>
      <c r="AB35" s="57">
        <f t="shared" si="5"/>
        <v>0.6631593716751195</v>
      </c>
      <c r="AC35" s="60"/>
      <c r="AD35" s="56"/>
      <c r="AE35" s="57"/>
      <c r="AF35" s="56"/>
      <c r="AG35" s="56"/>
      <c r="AH35" s="57"/>
      <c r="AI35" s="60"/>
      <c r="AJ35" s="56"/>
      <c r="AK35" s="57"/>
      <c r="AL35" s="13"/>
    </row>
    <row r="36" spans="1:38" ht="12.75" customHeight="1" thickBot="1">
      <c r="A36" s="12">
        <v>31</v>
      </c>
      <c r="B36" s="54"/>
      <c r="C36" s="54"/>
      <c r="D36" s="57"/>
      <c r="E36" s="65"/>
      <c r="F36" s="66"/>
      <c r="G36" s="67"/>
      <c r="H36" s="75">
        <v>24.0500040054321</v>
      </c>
      <c r="I36" s="80">
        <v>7.4977436264356</v>
      </c>
      <c r="J36" s="57">
        <f t="shared" si="7"/>
        <v>0.3117564398218856</v>
      </c>
      <c r="K36" s="47"/>
      <c r="L36" s="68"/>
      <c r="M36" s="69"/>
      <c r="N36" s="56">
        <v>11.7113425731659</v>
      </c>
      <c r="O36" s="80">
        <v>4.48276595274607</v>
      </c>
      <c r="P36" s="57">
        <f t="shared" si="1"/>
        <v>0.3827713112087929</v>
      </c>
      <c r="Q36" s="47"/>
      <c r="R36" s="68"/>
      <c r="S36" s="70"/>
      <c r="T36" s="56">
        <v>23.88496641318</v>
      </c>
      <c r="U36" s="60">
        <v>13.2874447504679</v>
      </c>
      <c r="V36" s="57">
        <f t="shared" si="3"/>
        <v>0.556309961697737</v>
      </c>
      <c r="W36" s="56">
        <v>11.9676748514175</v>
      </c>
      <c r="X36" s="56">
        <v>6.2403933207194</v>
      </c>
      <c r="Y36" s="57">
        <f t="shared" si="4"/>
        <v>0.5214374051932287</v>
      </c>
      <c r="Z36" s="47"/>
      <c r="AA36" s="71"/>
      <c r="AB36" s="72"/>
      <c r="AC36" s="82"/>
      <c r="AD36" s="80"/>
      <c r="AE36" s="57"/>
      <c r="AF36" s="73"/>
      <c r="AG36" s="71"/>
      <c r="AH36" s="83"/>
      <c r="AI36" s="80"/>
      <c r="AJ36" s="84"/>
      <c r="AK36" s="57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85"/>
      <c r="AJ37" s="51"/>
      <c r="AK37" s="51"/>
      <c r="AL37" s="7"/>
    </row>
    <row r="38" spans="1:37" ht="9.75" customHeight="1">
      <c r="A38" s="3" t="s">
        <v>18</v>
      </c>
      <c r="B38" s="42">
        <f>COUNTIF(B6:B36,"&gt;50")</f>
        <v>0</v>
      </c>
      <c r="C38" s="18"/>
      <c r="D38" s="18"/>
      <c r="E38" s="42">
        <f>COUNTIF(E6:E36,"&gt;50")</f>
        <v>0</v>
      </c>
      <c r="F38" s="18"/>
      <c r="G38" s="18"/>
      <c r="H38" s="42">
        <f>COUNTIF(H6:H36,"&gt;50")</f>
        <v>0</v>
      </c>
      <c r="I38" s="18"/>
      <c r="J38" s="18"/>
      <c r="K38" s="42">
        <f>COUNTIF(K6:K36,"&gt;50")</f>
        <v>0</v>
      </c>
      <c r="L38" s="18"/>
      <c r="M38" s="18"/>
      <c r="N38" s="42">
        <f>COUNTIF(N6:N36,"&gt;50")</f>
        <v>2</v>
      </c>
      <c r="O38" s="42"/>
      <c r="P38" s="42"/>
      <c r="Q38" s="42">
        <f>COUNTIF(Q6:Q36,"&gt;50")</f>
        <v>9</v>
      </c>
      <c r="R38" s="42"/>
      <c r="S38" s="42"/>
      <c r="T38" s="42">
        <f>COUNTIF(T6:T36,"&gt;50")</f>
        <v>0</v>
      </c>
      <c r="U38" s="23"/>
      <c r="V38" s="23"/>
      <c r="W38" s="42">
        <f>COUNTIF(W6:W36,"&gt;50")</f>
        <v>0</v>
      </c>
      <c r="X38" s="23"/>
      <c r="Y38" s="23"/>
      <c r="Z38" s="23"/>
      <c r="AA38" s="23"/>
      <c r="AB38" s="23"/>
      <c r="AC38" s="42">
        <f>COUNTIF(AC6:AC36,"&gt;50")</f>
        <v>0</v>
      </c>
      <c r="AD38" s="50"/>
      <c r="AE38" s="50"/>
      <c r="AF38" s="42">
        <f>COUNTIF(AF6:AF36,"&gt;50")</f>
        <v>0</v>
      </c>
      <c r="AG38" s="42"/>
      <c r="AH38" s="42"/>
      <c r="AI38" s="42">
        <f>COUNTIF(AI6:AI36,"&gt;50")</f>
        <v>0</v>
      </c>
      <c r="AJ38" s="42"/>
      <c r="AK38" s="42"/>
    </row>
    <row r="39" spans="1:37" ht="18.75" customHeight="1" thickBot="1">
      <c r="A39" s="3" t="s">
        <v>17</v>
      </c>
      <c r="B39" s="19">
        <f>((COUNT(B6:B36)/31))</f>
        <v>0</v>
      </c>
      <c r="C39" s="19">
        <f>((COUNT(C6:C36)/31))</f>
        <v>0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0.7096774193548387</v>
      </c>
      <c r="I39" s="19">
        <f>((COUNT(I6:I36)/31))</f>
        <v>0.7096774193548387</v>
      </c>
      <c r="J39" s="19"/>
      <c r="K39" s="19">
        <f>((COUNT(K6:K35)/30))</f>
        <v>0.9666666666666667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1</v>
      </c>
      <c r="V39" s="19"/>
      <c r="W39" s="19">
        <f>((COUNT(W6:W36)/31))</f>
        <v>1</v>
      </c>
      <c r="X39" s="19">
        <f>((COUNT(X6:X36)/31))</f>
        <v>1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0.0967741935483871</v>
      </c>
      <c r="AD39" s="19">
        <f>((COUNT(AD6:AD36)/31))</f>
        <v>0.0967741935483871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0</v>
      </c>
      <c r="C40" s="21">
        <f>MAX(C6:C36)</f>
        <v>0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44.1289883454641</v>
      </c>
      <c r="I40" s="21">
        <f>MAX(I6:I36)</f>
        <v>29.6601581970851</v>
      </c>
      <c r="J40" s="20"/>
      <c r="K40" s="21">
        <f>MAX(K6:K36)</f>
        <v>42.6510204474131</v>
      </c>
      <c r="L40" s="21">
        <f>MAX(L6:L36)</f>
        <v>22.1335504452388</v>
      </c>
      <c r="M40" s="20"/>
      <c r="N40" s="21">
        <f>MAX(N6:N36)</f>
        <v>53.6821068922679</v>
      </c>
      <c r="O40" s="21">
        <f>MAX(O6:O36)</f>
        <v>24.4734304348628</v>
      </c>
      <c r="P40" s="21"/>
      <c r="Q40" s="21">
        <f>MAX(Q6:Q36)</f>
        <v>82.3020278612773</v>
      </c>
      <c r="R40" s="21">
        <f>MAX(R6:R36)</f>
        <v>29.5233220259349</v>
      </c>
      <c r="S40" s="21"/>
      <c r="T40" s="21">
        <f>MAX(T6:T36)</f>
        <v>41.9518311818441</v>
      </c>
      <c r="U40" s="21">
        <f>MAX(U6:U36)</f>
        <v>26.7945712804794</v>
      </c>
      <c r="V40" s="21"/>
      <c r="W40" s="21">
        <f>MAX(W6:W36)</f>
        <v>36.8137141863505</v>
      </c>
      <c r="X40" s="21">
        <f>MAX(X6:X36)</f>
        <v>18.2560667594274</v>
      </c>
      <c r="Y40" s="21"/>
      <c r="Z40" s="21">
        <f>MAX(Z6:Z36)</f>
        <v>43.3482605616252</v>
      </c>
      <c r="AA40" s="21">
        <f>MAX(AA6:AA36)</f>
        <v>25.0865097840627</v>
      </c>
      <c r="AB40" s="21"/>
      <c r="AC40" s="21">
        <f>MAX(AC6:AC36)</f>
        <v>39.1878499190013</v>
      </c>
      <c r="AD40" s="21">
        <f>MAX(AD6:AD36)</f>
        <v>21.2115215857824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0</v>
      </c>
      <c r="C41" s="21">
        <f>MIN(C6:C36)</f>
        <v>0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11.4850529630979</v>
      </c>
      <c r="I41" s="21">
        <f>MIN(I6:I36)</f>
        <v>6.53019459793965</v>
      </c>
      <c r="J41" s="20"/>
      <c r="K41" s="21">
        <f>MIN(K6:K36)</f>
        <v>8.96933497985204</v>
      </c>
      <c r="L41" s="21">
        <f>MIN(L6:L36)</f>
        <v>6.44398720065753</v>
      </c>
      <c r="M41" s="20"/>
      <c r="N41" s="21">
        <f>MIN(N6:N36)</f>
        <v>10.1567914382271</v>
      </c>
      <c r="O41" s="21">
        <f>MIN(O6:O36)</f>
        <v>4.48276595274607</v>
      </c>
      <c r="P41" s="21"/>
      <c r="Q41" s="21">
        <f>MIN(Q6:Q36)</f>
        <v>9.15823896725973</v>
      </c>
      <c r="R41" s="21">
        <f>MIN(R6:R36)</f>
        <v>4.39518079161644</v>
      </c>
      <c r="S41" s="21"/>
      <c r="T41" s="21">
        <f>MIN(T6:T36)</f>
        <v>13.7146455645561</v>
      </c>
      <c r="U41" s="21">
        <f>MIN(U6:U36)</f>
        <v>6.00497608383497</v>
      </c>
      <c r="V41" s="21"/>
      <c r="W41" s="21">
        <f>MIN(W6:W36)</f>
        <v>10.5556433200836</v>
      </c>
      <c r="X41" s="21">
        <f>MIN(X6:X36)</f>
        <v>4.62232546508312</v>
      </c>
      <c r="Y41" s="21"/>
      <c r="Z41" s="21">
        <f>MIN(Z6:Z36)</f>
        <v>8.87685773770014</v>
      </c>
      <c r="AA41" s="21">
        <f>MIN(AA6:AA36)</f>
        <v>5.78333540757497</v>
      </c>
      <c r="AB41" s="21"/>
      <c r="AC41" s="21">
        <f>MIN(AC6:AC36)</f>
        <v>24.2305229107539</v>
      </c>
      <c r="AD41" s="21">
        <f>MIN(AD6:AD36)</f>
        <v>16.9340708653132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 t="e">
        <f>AVERAGE(B6:B36)</f>
        <v>#DIV/0!</v>
      </c>
      <c r="C42" s="21" t="e">
        <f>AVERAGE(C6:C36)</f>
        <v>#DIV/0!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>
        <f>AVERAGE(H6:H36)</f>
        <v>28.230267408294495</v>
      </c>
      <c r="I42" s="21">
        <f>AVERAGE(I6:I36)</f>
        <v>17.34768584784371</v>
      </c>
      <c r="J42" s="20"/>
      <c r="K42" s="21">
        <f>AVERAGE(K6:K36)</f>
        <v>23.15832069781404</v>
      </c>
      <c r="L42" s="21">
        <f>AVERAGE(L6:L36)</f>
        <v>13.346654503288955</v>
      </c>
      <c r="M42" s="20"/>
      <c r="N42" s="21">
        <f>AVERAGE(N6:N36)</f>
        <v>26.579786553327917</v>
      </c>
      <c r="O42" s="21">
        <f>AVERAGE(O6:O36)</f>
        <v>12.543226668159225</v>
      </c>
      <c r="P42" s="21"/>
      <c r="Q42" s="21">
        <f>AVERAGE(Q6:Q36)</f>
        <v>35.395876252320086</v>
      </c>
      <c r="R42" s="21">
        <f>AVERAGE(R6:R36)</f>
        <v>15.52373100829132</v>
      </c>
      <c r="S42" s="21"/>
      <c r="T42" s="21">
        <f>AVERAGE(T6:T36)</f>
        <v>28.80158922303329</v>
      </c>
      <c r="U42" s="21">
        <f>AVERAGE(U6:U36)</f>
        <v>16.003945657101546</v>
      </c>
      <c r="V42" s="21"/>
      <c r="W42" s="21">
        <f>AVERAGE(W6:W36)</f>
        <v>19.313779184644385</v>
      </c>
      <c r="X42" s="21">
        <f>AVERAGE(X6:X36)</f>
        <v>10.216494000727765</v>
      </c>
      <c r="Y42" s="21"/>
      <c r="Z42" s="21">
        <f>AVERAGE(Z6:Z36)</f>
        <v>25.042472517288832</v>
      </c>
      <c r="AA42" s="21">
        <f>AVERAGE(AA6:AA36)</f>
        <v>15.253170403190266</v>
      </c>
      <c r="AB42" s="21"/>
      <c r="AC42" s="21">
        <f>AVERAGE(AC6:AC36)</f>
        <v>30.42679239643947</v>
      </c>
      <c r="AD42" s="21">
        <f>AVERAGE(AD6:AD36)</f>
        <v>18.8595176814259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5"/>
      <c r="C43" s="106"/>
      <c r="D43" s="33"/>
      <c r="E43" s="105"/>
      <c r="F43" s="105"/>
      <c r="G43" s="33"/>
      <c r="H43" s="105"/>
      <c r="I43" s="105"/>
      <c r="J43" s="33">
        <f>AVERAGE(J6:J36)</f>
        <v>0.5997142579845108</v>
      </c>
      <c r="K43" s="105"/>
      <c r="L43" s="105"/>
      <c r="M43" s="33">
        <f>AVERAGE(M6:M36)</f>
        <v>0.593873759918565</v>
      </c>
      <c r="N43" s="105"/>
      <c r="O43" s="105"/>
      <c r="P43" s="33">
        <f>AVERAGE(P6:P36)</f>
        <v>0.4829011885700083</v>
      </c>
      <c r="Q43" s="105"/>
      <c r="R43" s="106"/>
      <c r="S43" s="33">
        <f>AVERAGE(S6:S36)</f>
        <v>0.48325320092704804</v>
      </c>
      <c r="T43" s="87"/>
      <c r="U43" s="88"/>
      <c r="V43" s="33">
        <f>AVERAGE(V6:V36)</f>
        <v>0.5515359099495685</v>
      </c>
      <c r="W43" s="87"/>
      <c r="X43" s="88"/>
      <c r="Y43" s="33">
        <f>AVERAGE(Y6:Y36)</f>
        <v>0.5259510379233966</v>
      </c>
      <c r="Z43" s="86"/>
      <c r="AA43" s="86"/>
      <c r="AB43" s="43"/>
      <c r="AC43" s="86"/>
      <c r="AD43" s="86"/>
      <c r="AE43" s="41">
        <f>AVERAGE(AE6:AE36)</f>
        <v>0.633910700198426</v>
      </c>
      <c r="AF43" s="86"/>
      <c r="AG43" s="86"/>
      <c r="AH43" s="41"/>
      <c r="AI43" s="86"/>
      <c r="AJ43" s="86"/>
      <c r="AK43" s="41"/>
    </row>
    <row r="44" spans="1:37" ht="13.5" thickBot="1">
      <c r="A44" s="5" t="s">
        <v>22</v>
      </c>
      <c r="B44" s="101">
        <f>AVERAGE(B43:AE43)</f>
        <v>0.5530200079245032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</row>
    <row r="45" spans="1:19" ht="20.25" customHeight="1" thickBot="1">
      <c r="A45" s="6" t="s">
        <v>19</v>
      </c>
      <c r="B45" s="59">
        <f>SUM(B38:AK38)</f>
        <v>11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H6:H36 E26:E27 AI6:AI36 N6:N36 Q6:Q35 T6:T36 W6:W36 K6:L35 AC6:AC36 AF6:AF35 Z6:AA35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2007-01-11T08:32:20Z</dcterms:modified>
  <cp:category/>
  <cp:version/>
  <cp:contentType/>
  <cp:contentStatus/>
</cp:coreProperties>
</file>