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00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<sst xmlns="http://schemas.openxmlformats.org/spreadsheetml/2006/main" count="73" uniqueCount="27">
  <si>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</si>
  <si>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</si>
  <si>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</si>
  <si>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</si>
  <si>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</si>
  <si>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</si>
  <si>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</si>
  <si>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</si>
  <si>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</si>
  <si>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</si>
  <si>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</si>
  <si>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</si>
  <si>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</si>
  <si>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</si>
  <si>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</si>
  <si>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</si>
  <si>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</si>
  <si>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</si>
  <si>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</si>
  <si>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</si>
  <si>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</si>
  <si>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</si>
  <si>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</si>
  <si>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</si>
  <si>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t>Civitanova Marche - Ippodromo S. Marone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</si>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</sst>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2" fontId="5" fillId="0" borderId="9" xfId="0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173" fontId="3" fillId="0" borderId="29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5" fillId="0" borderId="27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0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173" fontId="3" fillId="0" borderId="39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5" fillId="0" borderId="4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8.7109375" style="0" customWidth="1"/>
    <col min="2" max="2" width="5.28125" style="0" customWidth="1"/>
    <col min="3" max="3" width="5.140625" style="9" customWidth="1"/>
    <col min="4" max="4" width="4.8515625" style="9" customWidth="1"/>
    <col min="5" max="5" width="5.28125" style="9" customWidth="1"/>
    <col min="6" max="6" width="5.140625" style="9" customWidth="1"/>
    <col min="7" max="7" width="4.8515625" style="9" customWidth="1"/>
    <col min="8" max="9" width="6.140625" style="9" bestFit="1" customWidth="1"/>
    <col min="10" max="10" width="5.140625" style="9" bestFit="1" customWidth="1"/>
    <col min="11" max="11" width="5.28125" style="9" bestFit="1" customWidth="1"/>
    <col min="12" max="14" width="6.140625" style="9" bestFit="1" customWidth="1"/>
    <col min="15" max="15" width="6.57421875" style="9" bestFit="1" customWidth="1"/>
    <col min="16" max="16" width="5.140625" style="9" bestFit="1" customWidth="1"/>
    <col min="17" max="18" width="6.140625" style="9" bestFit="1" customWidth="1"/>
    <col min="19" max="19" width="5.140625" style="9" bestFit="1" customWidth="1"/>
    <col min="20" max="20" width="5.57421875" style="0" customWidth="1"/>
    <col min="21" max="21" width="5.28125" style="0" bestFit="1" customWidth="1"/>
    <col min="22" max="22" width="6.00390625" style="0" customWidth="1"/>
    <col min="23" max="23" width="4.7109375" style="0" bestFit="1" customWidth="1"/>
    <col min="24" max="24" width="5.140625" style="0" customWidth="1"/>
    <col min="25" max="25" width="4.8515625" style="0" customWidth="1"/>
    <col min="26" max="26" width="5.140625" style="0" customWidth="1"/>
    <col min="27" max="29" width="5.421875" style="0" customWidth="1"/>
    <col min="30" max="30" width="5.57421875" style="0" customWidth="1"/>
    <col min="31" max="31" width="4.8515625" style="0" customWidth="1"/>
    <col min="32" max="32" width="6.57421875" style="0" customWidth="1"/>
    <col min="33" max="33" width="6.140625" style="0" customWidth="1"/>
    <col min="34" max="34" width="5.140625" style="0" customWidth="1"/>
    <col min="35" max="35" width="5.28125" style="0" customWidth="1"/>
    <col min="36" max="36" width="5.00390625" style="0" customWidth="1"/>
    <col min="37" max="37" width="4.8515625" style="0" customWidth="1"/>
  </cols>
  <sheetData>
    <row r="1" spans="1:38" ht="24.75" customHeight="1" thickBot="1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34"/>
      <c r="AL1" s="45"/>
    </row>
    <row r="2" spans="1:37" ht="24.75" customHeight="1" thickBot="1">
      <c r="A2" s="14"/>
      <c r="B2" s="102" t="s">
        <v>25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28"/>
      <c r="T2" s="111" t="s">
        <v>26</v>
      </c>
      <c r="U2" s="102"/>
      <c r="V2" s="102"/>
      <c r="W2" s="102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35"/>
    </row>
    <row r="3" spans="1:37" s="1" customFormat="1" ht="12.75">
      <c r="A3" s="15"/>
      <c r="B3" s="109" t="s">
        <v>1</v>
      </c>
      <c r="C3" s="110"/>
      <c r="D3" s="30"/>
      <c r="E3" s="109" t="s">
        <v>2</v>
      </c>
      <c r="F3" s="110"/>
      <c r="G3" s="30"/>
      <c r="H3" s="109" t="s">
        <v>3</v>
      </c>
      <c r="I3" s="110"/>
      <c r="J3" s="30"/>
      <c r="K3" s="109" t="s">
        <v>4</v>
      </c>
      <c r="L3" s="110"/>
      <c r="M3" s="30"/>
      <c r="N3" s="109" t="s">
        <v>5</v>
      </c>
      <c r="O3" s="110"/>
      <c r="P3" s="30"/>
      <c r="Q3" s="109" t="s">
        <v>6</v>
      </c>
      <c r="R3" s="110"/>
      <c r="S3" s="32"/>
      <c r="T3" s="97" t="s">
        <v>7</v>
      </c>
      <c r="U3" s="97"/>
      <c r="V3" s="29"/>
      <c r="W3" s="97" t="s">
        <v>8</v>
      </c>
      <c r="X3" s="97"/>
      <c r="Y3" s="29"/>
      <c r="Z3" s="97" t="s">
        <v>9</v>
      </c>
      <c r="AA3" s="97"/>
      <c r="AB3" s="29"/>
      <c r="AC3" s="97" t="s">
        <v>10</v>
      </c>
      <c r="AD3" s="97"/>
      <c r="AE3" s="29"/>
      <c r="AF3" s="97" t="s">
        <v>11</v>
      </c>
      <c r="AG3" s="97"/>
      <c r="AH3" s="29"/>
      <c r="AI3" s="97" t="s">
        <v>12</v>
      </c>
      <c r="AJ3" s="107"/>
      <c r="AK3" s="38"/>
    </row>
    <row r="4" spans="1:37" ht="22.5" customHeight="1" thickBot="1">
      <c r="A4" s="2" t="s">
        <v>0</v>
      </c>
      <c r="B4" s="100" t="s">
        <v>14</v>
      </c>
      <c r="C4" s="101"/>
      <c r="D4" s="31"/>
      <c r="E4" s="100" t="s">
        <v>14</v>
      </c>
      <c r="F4" s="101"/>
      <c r="G4" s="31"/>
      <c r="H4" s="100" t="s">
        <v>14</v>
      </c>
      <c r="I4" s="101"/>
      <c r="J4" s="31"/>
      <c r="K4" s="100" t="s">
        <v>14</v>
      </c>
      <c r="L4" s="101"/>
      <c r="M4" s="31"/>
      <c r="N4" s="100" t="s">
        <v>14</v>
      </c>
      <c r="O4" s="101"/>
      <c r="P4" s="31"/>
      <c r="Q4" s="100" t="s">
        <v>14</v>
      </c>
      <c r="R4" s="101"/>
      <c r="S4" s="31"/>
      <c r="T4" s="100" t="s">
        <v>14</v>
      </c>
      <c r="U4" s="101"/>
      <c r="V4" s="31"/>
      <c r="W4" s="100" t="s">
        <v>14</v>
      </c>
      <c r="X4" s="101"/>
      <c r="Y4" s="31"/>
      <c r="Z4" s="100" t="s">
        <v>14</v>
      </c>
      <c r="AA4" s="101"/>
      <c r="AB4" s="31"/>
      <c r="AC4" s="100" t="s">
        <v>14</v>
      </c>
      <c r="AD4" s="101"/>
      <c r="AE4" s="31"/>
      <c r="AF4" s="100" t="s">
        <v>14</v>
      </c>
      <c r="AG4" s="101"/>
      <c r="AH4" s="31"/>
      <c r="AI4" s="100" t="s">
        <v>14</v>
      </c>
      <c r="AJ4" s="108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49"/>
      <c r="C6" s="49"/>
      <c r="D6" s="58"/>
      <c r="E6" s="49"/>
      <c r="F6" s="56"/>
      <c r="G6" s="58"/>
      <c r="H6" s="85">
        <v>15.5</v>
      </c>
      <c r="I6" s="62">
        <v>11.0005752841632</v>
      </c>
      <c r="J6" s="58">
        <f aca="true" t="shared" si="0" ref="J6:J36">I6/H6</f>
        <v>0.7097145344621418</v>
      </c>
      <c r="K6" s="62">
        <v>24.7</v>
      </c>
      <c r="L6" s="89">
        <v>16.9886439243952</v>
      </c>
      <c r="M6" s="58">
        <f aca="true" t="shared" si="1" ref="M6:M35">L6/K6</f>
        <v>0.6877993491657975</v>
      </c>
      <c r="N6" s="62">
        <v>10.3088214198748</v>
      </c>
      <c r="O6" s="89">
        <v>7.25175165136655</v>
      </c>
      <c r="P6" s="58">
        <f aca="true" t="shared" si="2" ref="P6:P36">O6/N6</f>
        <v>0.7034510887331504</v>
      </c>
      <c r="Q6" s="62">
        <v>8.15092267592748</v>
      </c>
      <c r="R6" s="89">
        <v>5.81274352471034</v>
      </c>
      <c r="S6" s="58">
        <f>R6/Q6</f>
        <v>0.7131393286158143</v>
      </c>
      <c r="T6" s="57">
        <v>18.0416796604792</v>
      </c>
      <c r="U6" s="89">
        <v>8.12014414866765</v>
      </c>
      <c r="V6" s="58">
        <f>U6/T6</f>
        <v>0.4500769496786406</v>
      </c>
      <c r="W6" s="57">
        <v>26.4151744842529</v>
      </c>
      <c r="X6" s="57">
        <v>11.5414595396622</v>
      </c>
      <c r="Y6" s="58">
        <f>X6/W6</f>
        <v>0.43692535692098144</v>
      </c>
      <c r="Z6" s="53"/>
      <c r="AA6" s="40"/>
      <c r="AB6" s="63"/>
      <c r="AC6" s="62"/>
      <c r="AD6" s="89"/>
      <c r="AE6" s="58"/>
      <c r="AF6" s="62">
        <v>15.3788809577624</v>
      </c>
      <c r="AG6" s="89">
        <v>7.71288637320201</v>
      </c>
      <c r="AH6" s="58">
        <f>AG6/AF6</f>
        <v>0.5015245513887001</v>
      </c>
      <c r="AI6" s="62">
        <v>29.3194664319356</v>
      </c>
      <c r="AJ6" s="89">
        <v>22.1389883756638</v>
      </c>
      <c r="AK6" s="58">
        <f>AJ6/AI6</f>
        <v>0.755095200216515</v>
      </c>
      <c r="AL6" s="13"/>
    </row>
    <row r="7" spans="1:38" ht="12.75" customHeight="1">
      <c r="A7" s="11">
        <v>2</v>
      </c>
      <c r="B7" s="40"/>
      <c r="C7" s="40"/>
      <c r="D7" s="58"/>
      <c r="E7" s="40"/>
      <c r="F7" s="40"/>
      <c r="G7" s="58"/>
      <c r="H7" s="85">
        <v>12.4</v>
      </c>
      <c r="I7" s="57">
        <v>8.08711834748586</v>
      </c>
      <c r="J7" s="58">
        <f t="shared" si="0"/>
        <v>0.6521869635069243</v>
      </c>
      <c r="K7" s="57">
        <v>20.9</v>
      </c>
      <c r="L7" s="57">
        <v>15.8532909552256</v>
      </c>
      <c r="M7" s="58">
        <f t="shared" si="1"/>
        <v>0.7585306677141436</v>
      </c>
      <c r="N7" s="57">
        <v>11.4337132175763</v>
      </c>
      <c r="O7" s="57">
        <v>8.19361595485521</v>
      </c>
      <c r="P7" s="58">
        <f t="shared" si="2"/>
        <v>0.7166189844835097</v>
      </c>
      <c r="Q7" s="57">
        <v>13.7844698329767</v>
      </c>
      <c r="R7" s="57">
        <v>9.47657839457194</v>
      </c>
      <c r="S7" s="58">
        <f aca="true" t="shared" si="3" ref="S7:S30">R7/Q7</f>
        <v>0.6874822542613168</v>
      </c>
      <c r="T7" s="57">
        <v>11.2727599143982</v>
      </c>
      <c r="U7" s="57">
        <v>6.28420278429985</v>
      </c>
      <c r="V7" s="58">
        <f aca="true" t="shared" si="4" ref="V7:V36">U7/T7</f>
        <v>0.5574679876108524</v>
      </c>
      <c r="W7" s="57">
        <v>22.2951423724492</v>
      </c>
      <c r="X7" s="57">
        <v>15.3024867773056</v>
      </c>
      <c r="Y7" s="58">
        <f>X7/W7</f>
        <v>0.6863596796858924</v>
      </c>
      <c r="Z7" s="53"/>
      <c r="AA7" s="40"/>
      <c r="AB7" s="64"/>
      <c r="AC7" s="57"/>
      <c r="AD7" s="57"/>
      <c r="AE7" s="58"/>
      <c r="AF7" s="57">
        <v>17.5971923073133</v>
      </c>
      <c r="AG7" s="57">
        <v>3.45538849631945</v>
      </c>
      <c r="AH7" s="58">
        <f aca="true" t="shared" si="5" ref="AH7:AH35">AG7/AF7</f>
        <v>0.19636021678773205</v>
      </c>
      <c r="AI7" s="57">
        <v>25.9085915883382</v>
      </c>
      <c r="AJ7" s="57">
        <v>21.0334155162175</v>
      </c>
      <c r="AK7" s="58">
        <f aca="true" t="shared" si="6" ref="AK7:AK32">AJ7/AI7</f>
        <v>0.811831683111826</v>
      </c>
      <c r="AL7" s="13"/>
    </row>
    <row r="8" spans="1:38" ht="12.75" customHeight="1">
      <c r="A8" s="11">
        <v>3</v>
      </c>
      <c r="B8" s="54"/>
      <c r="C8" s="40"/>
      <c r="D8" s="58"/>
      <c r="E8" s="40"/>
      <c r="F8" s="40"/>
      <c r="G8" s="58"/>
      <c r="H8" s="85">
        <v>12.2</v>
      </c>
      <c r="I8" s="57">
        <v>6.43949191768964</v>
      </c>
      <c r="J8" s="58">
        <f t="shared" si="0"/>
        <v>0.5278272063680033</v>
      </c>
      <c r="K8" s="57">
        <v>25.3</v>
      </c>
      <c r="L8" s="57">
        <v>18.4617922306061</v>
      </c>
      <c r="M8" s="58">
        <f t="shared" si="1"/>
        <v>0.7297151079290949</v>
      </c>
      <c r="N8" s="57">
        <v>12.0282967885335</v>
      </c>
      <c r="O8" s="57">
        <v>10.1534955263138</v>
      </c>
      <c r="P8" s="58">
        <f t="shared" si="2"/>
        <v>0.8441341035077436</v>
      </c>
      <c r="Q8" s="57">
        <v>6.21108534932137</v>
      </c>
      <c r="R8" s="57">
        <v>4.01773908237616</v>
      </c>
      <c r="S8" s="58">
        <f t="shared" si="3"/>
        <v>0.6468658626330328</v>
      </c>
      <c r="T8" s="57">
        <v>15.4719240864118</v>
      </c>
      <c r="U8" s="57">
        <v>6.88129808505376</v>
      </c>
      <c r="V8" s="58">
        <f t="shared" si="4"/>
        <v>0.4447603314637028</v>
      </c>
      <c r="W8" s="57"/>
      <c r="X8" s="65"/>
      <c r="Y8" s="64"/>
      <c r="Z8" s="53"/>
      <c r="AA8" s="40"/>
      <c r="AB8" s="64"/>
      <c r="AC8" s="57"/>
      <c r="AD8" s="57"/>
      <c r="AE8" s="58"/>
      <c r="AF8" s="57">
        <v>12.304742316405</v>
      </c>
      <c r="AG8" s="57">
        <v>4.24168484906356</v>
      </c>
      <c r="AH8" s="58">
        <f t="shared" si="5"/>
        <v>0.34471951870202405</v>
      </c>
      <c r="AI8" s="57">
        <v>21.2030377785365</v>
      </c>
      <c r="AJ8" s="57">
        <v>17.552227973938</v>
      </c>
      <c r="AK8" s="58">
        <f t="shared" si="6"/>
        <v>0.8278166627475352</v>
      </c>
      <c r="AL8" s="13"/>
    </row>
    <row r="9" spans="1:38" ht="12.75" customHeight="1">
      <c r="A9" s="11">
        <v>4</v>
      </c>
      <c r="B9" s="54"/>
      <c r="C9" s="40"/>
      <c r="D9" s="58"/>
      <c r="E9" s="40"/>
      <c r="F9" s="40"/>
      <c r="G9" s="58"/>
      <c r="H9" s="85">
        <v>16.5</v>
      </c>
      <c r="I9" s="57">
        <v>8.32441645860672</v>
      </c>
      <c r="J9" s="58">
        <f t="shared" si="0"/>
        <v>0.5045100884004072</v>
      </c>
      <c r="K9" s="57">
        <v>12.1</v>
      </c>
      <c r="L9" s="57">
        <v>6.36480318506559</v>
      </c>
      <c r="M9" s="58">
        <f t="shared" si="1"/>
        <v>0.526016792154181</v>
      </c>
      <c r="N9" s="57">
        <v>16.7247244517008</v>
      </c>
      <c r="O9" s="57">
        <v>12.806055608003</v>
      </c>
      <c r="P9" s="58">
        <f t="shared" si="2"/>
        <v>0.7656960594469288</v>
      </c>
      <c r="Q9" s="57">
        <v>8.34716762105624</v>
      </c>
      <c r="R9" s="57">
        <v>6.22956013679504</v>
      </c>
      <c r="S9" s="58">
        <f t="shared" si="3"/>
        <v>0.7463082592328198</v>
      </c>
      <c r="T9" s="57">
        <v>24.2200101216634</v>
      </c>
      <c r="U9" s="57">
        <v>12.5884300867716</v>
      </c>
      <c r="V9" s="58">
        <f t="shared" si="4"/>
        <v>0.5197532958713331</v>
      </c>
      <c r="W9" s="57"/>
      <c r="X9" s="65"/>
      <c r="Y9" s="64"/>
      <c r="Z9" s="53"/>
      <c r="AA9" s="40"/>
      <c r="AB9" s="64"/>
      <c r="AC9" s="57"/>
      <c r="AD9" s="57"/>
      <c r="AE9" s="58"/>
      <c r="AF9" s="57">
        <v>9.51455095681277</v>
      </c>
      <c r="AG9" s="57">
        <v>6.29318577051163</v>
      </c>
      <c r="AH9" s="58">
        <f t="shared" si="5"/>
        <v>0.661427512352065</v>
      </c>
      <c r="AI9" s="57">
        <v>24.5124369064967</v>
      </c>
      <c r="AJ9" s="57">
        <v>18.9770137468974</v>
      </c>
      <c r="AK9" s="58">
        <f t="shared" si="6"/>
        <v>0.7741789940871929</v>
      </c>
      <c r="AL9" s="13"/>
    </row>
    <row r="10" spans="1:38" ht="12.75" customHeight="1">
      <c r="A10" s="11">
        <v>5</v>
      </c>
      <c r="B10" s="40"/>
      <c r="C10" s="40"/>
      <c r="D10" s="58"/>
      <c r="E10" s="40"/>
      <c r="F10" s="40"/>
      <c r="G10" s="58"/>
      <c r="H10" s="85">
        <v>12.7</v>
      </c>
      <c r="I10" s="57">
        <v>6.34432925283909</v>
      </c>
      <c r="J10" s="58">
        <f t="shared" si="0"/>
        <v>0.49955348447551895</v>
      </c>
      <c r="K10" s="57">
        <v>24.8</v>
      </c>
      <c r="L10" s="57">
        <v>13.0632129907608</v>
      </c>
      <c r="M10" s="58">
        <f t="shared" si="1"/>
        <v>0.526742459304871</v>
      </c>
      <c r="N10" s="57">
        <v>22.0580628712972</v>
      </c>
      <c r="O10" s="57">
        <v>16.1110819379489</v>
      </c>
      <c r="P10" s="58">
        <f t="shared" si="2"/>
        <v>0.7303942341606642</v>
      </c>
      <c r="Q10" s="57">
        <v>11.9836057126522</v>
      </c>
      <c r="R10" s="57">
        <v>7.91463764508565</v>
      </c>
      <c r="S10" s="58">
        <f t="shared" si="3"/>
        <v>0.6604554451194464</v>
      </c>
      <c r="T10" s="88">
        <v>28.3556006058403</v>
      </c>
      <c r="U10" s="57">
        <v>16.6833203633626</v>
      </c>
      <c r="V10" s="58">
        <f t="shared" si="4"/>
        <v>0.5883606767943542</v>
      </c>
      <c r="W10" s="57"/>
      <c r="X10" s="65"/>
      <c r="Y10" s="64"/>
      <c r="Z10" s="53"/>
      <c r="AA10" s="40"/>
      <c r="AB10" s="64"/>
      <c r="AC10" s="57"/>
      <c r="AD10" s="57"/>
      <c r="AE10" s="58"/>
      <c r="AF10" s="57">
        <v>10.1891003847122</v>
      </c>
      <c r="AG10" s="57">
        <v>6.92106138666471</v>
      </c>
      <c r="AH10" s="58">
        <f t="shared" si="5"/>
        <v>0.67926128169756</v>
      </c>
      <c r="AI10" s="57">
        <v>27.6007247765859</v>
      </c>
      <c r="AJ10" s="57">
        <v>23.531435251236</v>
      </c>
      <c r="AK10" s="58">
        <f t="shared" si="6"/>
        <v>0.8525658453432376</v>
      </c>
      <c r="AL10" s="13"/>
    </row>
    <row r="11" spans="1:38" ht="12.75" customHeight="1">
      <c r="A11" s="11">
        <v>6</v>
      </c>
      <c r="B11" s="40"/>
      <c r="C11" s="40"/>
      <c r="D11" s="58"/>
      <c r="E11" s="40"/>
      <c r="F11" s="40"/>
      <c r="G11" s="58"/>
      <c r="H11" s="85">
        <v>13.7</v>
      </c>
      <c r="I11" s="57">
        <v>4.46228929360708</v>
      </c>
      <c r="J11" s="58">
        <f t="shared" si="0"/>
        <v>0.325714546978619</v>
      </c>
      <c r="K11" s="57">
        <v>31.1</v>
      </c>
      <c r="L11" s="57">
        <v>14.9893160065015</v>
      </c>
      <c r="M11" s="58">
        <f t="shared" si="1"/>
        <v>0.4819715757717524</v>
      </c>
      <c r="N11" s="57">
        <v>34.2607887585958</v>
      </c>
      <c r="O11" s="57">
        <v>23.830241560936</v>
      </c>
      <c r="P11" s="58">
        <f t="shared" si="2"/>
        <v>0.6955543764285681</v>
      </c>
      <c r="Q11" s="57">
        <v>10.8908554017544</v>
      </c>
      <c r="R11" s="57">
        <v>7.5445315639178</v>
      </c>
      <c r="S11" s="58">
        <f t="shared" si="3"/>
        <v>0.6927400360767306</v>
      </c>
      <c r="T11" s="57">
        <v>33.429743891177</v>
      </c>
      <c r="U11" s="57">
        <v>20.2419524987539</v>
      </c>
      <c r="V11" s="58">
        <f t="shared" si="4"/>
        <v>0.6055072561921807</v>
      </c>
      <c r="W11" s="57"/>
      <c r="X11" s="65"/>
      <c r="Y11" s="64"/>
      <c r="Z11" s="53"/>
      <c r="AA11" s="40"/>
      <c r="AB11" s="64"/>
      <c r="AC11" s="57"/>
      <c r="AD11" s="57"/>
      <c r="AE11" s="58"/>
      <c r="AF11" s="57">
        <v>14.1411469380061</v>
      </c>
      <c r="AG11" s="57">
        <v>10.0675808588664</v>
      </c>
      <c r="AH11" s="58">
        <f t="shared" si="5"/>
        <v>0.711935241391808</v>
      </c>
      <c r="AI11" s="57">
        <v>18.424102306366</v>
      </c>
      <c r="AJ11" s="57">
        <v>14.0524876713753</v>
      </c>
      <c r="AK11" s="58">
        <f t="shared" si="6"/>
        <v>0.7627230590507417</v>
      </c>
      <c r="AL11" s="13"/>
    </row>
    <row r="12" spans="1:38" ht="12.75" customHeight="1">
      <c r="A12" s="11">
        <v>7</v>
      </c>
      <c r="B12" s="40"/>
      <c r="C12" s="40"/>
      <c r="D12" s="58"/>
      <c r="E12" s="40"/>
      <c r="F12" s="40"/>
      <c r="G12" s="58"/>
      <c r="H12" s="85">
        <v>12.8</v>
      </c>
      <c r="I12" s="57">
        <v>5.86006884773572</v>
      </c>
      <c r="J12" s="58">
        <f t="shared" si="0"/>
        <v>0.4578178787293531</v>
      </c>
      <c r="K12" s="57">
        <v>14.3</v>
      </c>
      <c r="L12" s="57">
        <v>9.62180083990097</v>
      </c>
      <c r="M12" s="58">
        <f t="shared" si="1"/>
        <v>0.6728532055874804</v>
      </c>
      <c r="N12" s="57">
        <v>36.327693382899</v>
      </c>
      <c r="O12" s="57">
        <v>24.0863582690557</v>
      </c>
      <c r="P12" s="58">
        <f t="shared" si="2"/>
        <v>0.6630302126584833</v>
      </c>
      <c r="Q12" s="57">
        <v>9.5015367269516</v>
      </c>
      <c r="R12" s="57">
        <v>6.55426577727</v>
      </c>
      <c r="S12" s="58">
        <f t="shared" si="3"/>
        <v>0.6898111290438406</v>
      </c>
      <c r="T12" s="57">
        <v>21.8129529953003</v>
      </c>
      <c r="U12" s="57">
        <v>12.6886608383872</v>
      </c>
      <c r="V12" s="58">
        <f t="shared" si="4"/>
        <v>0.5817030294394817</v>
      </c>
      <c r="W12" s="57"/>
      <c r="X12" s="65"/>
      <c r="Y12" s="64"/>
      <c r="Z12" s="53"/>
      <c r="AA12" s="40"/>
      <c r="AB12" s="64"/>
      <c r="AC12" s="57"/>
      <c r="AD12" s="57"/>
      <c r="AE12" s="58"/>
      <c r="AF12" s="57">
        <v>18.7948885162671</v>
      </c>
      <c r="AG12" s="57">
        <v>14.9360714412871</v>
      </c>
      <c r="AH12" s="58">
        <f t="shared" si="5"/>
        <v>0.794687950841519</v>
      </c>
      <c r="AI12" s="57">
        <v>20.1124365727107</v>
      </c>
      <c r="AJ12" s="57">
        <v>15.7478861411413</v>
      </c>
      <c r="AK12" s="58">
        <f t="shared" si="6"/>
        <v>0.7829924576373117</v>
      </c>
      <c r="AL12" s="13"/>
    </row>
    <row r="13" spans="1:38" ht="12.75" customHeight="1">
      <c r="A13" s="11">
        <v>8</v>
      </c>
      <c r="B13" s="40"/>
      <c r="C13" s="40"/>
      <c r="D13" s="58"/>
      <c r="E13" s="40"/>
      <c r="F13" s="40"/>
      <c r="G13" s="58"/>
      <c r="H13" s="85">
        <v>14.6</v>
      </c>
      <c r="I13" s="57">
        <v>7.04511770606041</v>
      </c>
      <c r="J13" s="58">
        <f t="shared" si="0"/>
        <v>0.4825423086342747</v>
      </c>
      <c r="K13" s="57"/>
      <c r="L13" s="57"/>
      <c r="M13" s="58"/>
      <c r="N13" s="57">
        <v>26.4820208152135</v>
      </c>
      <c r="O13" s="57">
        <v>19.4340542157491</v>
      </c>
      <c r="P13" s="58">
        <f t="shared" si="2"/>
        <v>0.7338584298893287</v>
      </c>
      <c r="Q13" s="57">
        <v>12.5694537560145</v>
      </c>
      <c r="R13" s="57">
        <v>8.95971661806107</v>
      </c>
      <c r="S13" s="58">
        <f t="shared" si="3"/>
        <v>0.7128167056403572</v>
      </c>
      <c r="T13" s="57">
        <v>11.8756686051687</v>
      </c>
      <c r="U13" s="57">
        <v>7.70644593238831</v>
      </c>
      <c r="V13" s="58">
        <f t="shared" si="4"/>
        <v>0.6489273310501608</v>
      </c>
      <c r="W13" s="57"/>
      <c r="X13" s="65"/>
      <c r="Y13" s="64"/>
      <c r="Z13" s="53"/>
      <c r="AA13" s="40"/>
      <c r="AB13" s="64"/>
      <c r="AC13" s="57"/>
      <c r="AD13" s="57"/>
      <c r="AE13" s="58"/>
      <c r="AF13" s="57">
        <v>19.0455785195033</v>
      </c>
      <c r="AG13" s="57">
        <v>15.9038549091505</v>
      </c>
      <c r="AH13" s="58">
        <f t="shared" si="5"/>
        <v>0.8350418388637776</v>
      </c>
      <c r="AI13" s="57">
        <v>21.1127822399139</v>
      </c>
      <c r="AJ13" s="57">
        <v>17.5561788479487</v>
      </c>
      <c r="AK13" s="58">
        <f t="shared" si="6"/>
        <v>0.831542647882693</v>
      </c>
      <c r="AL13" s="13"/>
    </row>
    <row r="14" spans="1:38" ht="12.75" customHeight="1">
      <c r="A14" s="11">
        <v>9</v>
      </c>
      <c r="B14" s="40"/>
      <c r="C14" s="40"/>
      <c r="D14" s="58"/>
      <c r="E14" s="40"/>
      <c r="F14" s="40"/>
      <c r="G14" s="58"/>
      <c r="H14" s="86">
        <v>20.1</v>
      </c>
      <c r="I14" s="57">
        <v>10.9281009038289</v>
      </c>
      <c r="J14" s="58">
        <f t="shared" si="0"/>
        <v>0.5436866121307911</v>
      </c>
      <c r="K14" s="57">
        <v>24.3</v>
      </c>
      <c r="L14" s="57">
        <v>18.2506010532379</v>
      </c>
      <c r="M14" s="58">
        <f t="shared" si="1"/>
        <v>0.7510535412855103</v>
      </c>
      <c r="N14" s="57">
        <v>12.7327833672365</v>
      </c>
      <c r="O14" s="57">
        <v>7.70992329445752</v>
      </c>
      <c r="P14" s="58">
        <f t="shared" si="2"/>
        <v>0.6055175111434309</v>
      </c>
      <c r="Q14" s="57">
        <v>14.9333049853643</v>
      </c>
      <c r="R14" s="57">
        <v>9.69031232595444</v>
      </c>
      <c r="S14" s="58">
        <f t="shared" si="3"/>
        <v>0.648906075075252</v>
      </c>
      <c r="T14" s="57">
        <v>20.4074435631434</v>
      </c>
      <c r="U14" s="57">
        <v>15.2068076928457</v>
      </c>
      <c r="V14" s="58">
        <f t="shared" si="4"/>
        <v>0.7451598553142521</v>
      </c>
      <c r="W14" s="57"/>
      <c r="X14" s="65"/>
      <c r="Y14" s="64"/>
      <c r="Z14" s="53"/>
      <c r="AA14" s="40"/>
      <c r="AB14" s="64"/>
      <c r="AC14" s="57"/>
      <c r="AD14" s="57"/>
      <c r="AE14" s="58"/>
      <c r="AF14" s="57">
        <v>18.013579223467</v>
      </c>
      <c r="AG14" s="57">
        <v>13.9811541600661</v>
      </c>
      <c r="AH14" s="58">
        <f t="shared" si="5"/>
        <v>0.7761452616730548</v>
      </c>
      <c r="AI14" s="57">
        <v>13.239734997352</v>
      </c>
      <c r="AJ14" s="57">
        <v>8.93780991683404</v>
      </c>
      <c r="AK14" s="58">
        <f t="shared" si="6"/>
        <v>0.6750746837925107</v>
      </c>
      <c r="AL14" s="13"/>
    </row>
    <row r="15" spans="1:38" ht="12.75" customHeight="1">
      <c r="A15" s="11">
        <v>10</v>
      </c>
      <c r="B15" s="40"/>
      <c r="C15" s="40"/>
      <c r="D15" s="58"/>
      <c r="E15" s="40"/>
      <c r="F15" s="40"/>
      <c r="G15" s="58"/>
      <c r="H15" s="86">
        <v>17.9</v>
      </c>
      <c r="I15" s="57">
        <v>9.70304951213655</v>
      </c>
      <c r="J15" s="58">
        <f t="shared" si="0"/>
        <v>0.5420698051472933</v>
      </c>
      <c r="K15" s="57">
        <v>26.2</v>
      </c>
      <c r="L15" s="57">
        <v>16.1445836226145</v>
      </c>
      <c r="M15" s="58">
        <f t="shared" si="1"/>
        <v>0.6162054817791794</v>
      </c>
      <c r="N15" s="57">
        <v>11.0880939563115</v>
      </c>
      <c r="O15" s="57">
        <v>7.07696257034938</v>
      </c>
      <c r="P15" s="58">
        <f t="shared" si="2"/>
        <v>0.6382487917430636</v>
      </c>
      <c r="Q15" s="57">
        <v>18.6533120274544</v>
      </c>
      <c r="R15" s="57">
        <v>11.0502113898595</v>
      </c>
      <c r="S15" s="58">
        <f t="shared" si="3"/>
        <v>0.5923994287768054</v>
      </c>
      <c r="T15" s="57">
        <v>28.6330958207448</v>
      </c>
      <c r="U15" s="57">
        <v>20.1102299690247</v>
      </c>
      <c r="V15" s="58">
        <f t="shared" si="4"/>
        <v>0.702342146127795</v>
      </c>
      <c r="W15" s="57"/>
      <c r="X15" s="65"/>
      <c r="Y15" s="64"/>
      <c r="Z15" s="53"/>
      <c r="AA15" s="40"/>
      <c r="AB15" s="64"/>
      <c r="AC15" s="57"/>
      <c r="AD15" s="57"/>
      <c r="AE15" s="58"/>
      <c r="AF15" s="57">
        <v>21.4230075081189</v>
      </c>
      <c r="AG15" s="57">
        <v>16.0212478960554</v>
      </c>
      <c r="AH15" s="58">
        <f t="shared" si="5"/>
        <v>0.7478524147453928</v>
      </c>
      <c r="AI15" s="57">
        <v>12.1457396149635</v>
      </c>
      <c r="AJ15" s="57">
        <v>5.59173048039277</v>
      </c>
      <c r="AK15" s="58">
        <f t="shared" si="6"/>
        <v>0.46038616483295774</v>
      </c>
      <c r="AL15" s="13"/>
    </row>
    <row r="16" spans="1:38" ht="12.75" customHeight="1">
      <c r="A16" s="11">
        <v>11</v>
      </c>
      <c r="B16" s="40"/>
      <c r="C16" s="40"/>
      <c r="D16" s="58"/>
      <c r="E16" s="40"/>
      <c r="F16" s="40"/>
      <c r="G16" s="58"/>
      <c r="H16" s="86">
        <v>7.1</v>
      </c>
      <c r="I16" s="57">
        <v>3.07473865896463</v>
      </c>
      <c r="J16" s="58">
        <f t="shared" si="0"/>
        <v>0.4330617829527648</v>
      </c>
      <c r="K16" s="57">
        <v>21.9</v>
      </c>
      <c r="L16" s="57">
        <v>11.4631260525097</v>
      </c>
      <c r="M16" s="58">
        <f t="shared" si="1"/>
        <v>0.5234304133566073</v>
      </c>
      <c r="N16" s="57">
        <v>17.5091053644816</v>
      </c>
      <c r="O16" s="57">
        <v>12.2926150957743</v>
      </c>
      <c r="P16" s="58">
        <f t="shared" si="2"/>
        <v>0.7020698567906672</v>
      </c>
      <c r="Q16" s="57">
        <v>9.65706539154053</v>
      </c>
      <c r="R16" s="57">
        <v>6.15096440911293</v>
      </c>
      <c r="S16" s="58">
        <f t="shared" si="3"/>
        <v>0.6369392936389454</v>
      </c>
      <c r="T16" s="57">
        <v>26.1975704276043</v>
      </c>
      <c r="U16" s="57">
        <v>15.7018555005391</v>
      </c>
      <c r="V16" s="58">
        <f t="shared" si="4"/>
        <v>0.599363041848877</v>
      </c>
      <c r="W16" s="57"/>
      <c r="X16" s="65"/>
      <c r="Y16" s="64"/>
      <c r="Z16" s="53"/>
      <c r="AA16" s="40"/>
      <c r="AB16" s="64"/>
      <c r="AC16" s="57"/>
      <c r="AD16" s="57"/>
      <c r="AE16" s="58"/>
      <c r="AF16" s="57">
        <v>11.8078310489655</v>
      </c>
      <c r="AG16" s="57">
        <v>6.91119088729223</v>
      </c>
      <c r="AH16" s="58">
        <f t="shared" si="5"/>
        <v>0.5853057059025017</v>
      </c>
      <c r="AI16" s="57">
        <v>8.34867045283318</v>
      </c>
      <c r="AJ16" s="57">
        <v>5.64162797729174</v>
      </c>
      <c r="AK16" s="58">
        <f t="shared" si="6"/>
        <v>0.6757516671863858</v>
      </c>
      <c r="AL16" s="13"/>
    </row>
    <row r="17" spans="1:38" ht="12.75" customHeight="1">
      <c r="A17" s="11">
        <v>12</v>
      </c>
      <c r="B17" s="40"/>
      <c r="C17" s="40"/>
      <c r="D17" s="58"/>
      <c r="E17" s="40"/>
      <c r="F17" s="40"/>
      <c r="G17" s="58"/>
      <c r="H17" s="86">
        <v>18.9</v>
      </c>
      <c r="I17" s="57">
        <v>8.44608588020007</v>
      </c>
      <c r="J17" s="58">
        <f t="shared" si="0"/>
        <v>0.4468828508042365</v>
      </c>
      <c r="K17" s="57">
        <v>8.7</v>
      </c>
      <c r="L17" s="57">
        <v>6.76797282128107</v>
      </c>
      <c r="M17" s="58">
        <f t="shared" si="1"/>
        <v>0.7779279104920771</v>
      </c>
      <c r="N17" s="57">
        <v>23.4205474058787</v>
      </c>
      <c r="O17" s="57">
        <v>15.8434239625931</v>
      </c>
      <c r="P17" s="58">
        <f t="shared" si="2"/>
        <v>0.6764753909473654</v>
      </c>
      <c r="Q17" s="57">
        <v>14.8632343212763</v>
      </c>
      <c r="R17" s="57">
        <v>7.81623635689418</v>
      </c>
      <c r="S17" s="58">
        <f t="shared" si="3"/>
        <v>0.5258772207947673</v>
      </c>
      <c r="T17" s="88">
        <v>25.4006530098293</v>
      </c>
      <c r="U17" s="57">
        <v>15.8777649799983</v>
      </c>
      <c r="V17" s="58">
        <f t="shared" si="4"/>
        <v>0.6250927869395356</v>
      </c>
      <c r="W17" s="57"/>
      <c r="X17" s="65"/>
      <c r="Y17" s="64"/>
      <c r="Z17" s="53"/>
      <c r="AA17" s="40"/>
      <c r="AB17" s="64"/>
      <c r="AC17" s="57"/>
      <c r="AD17" s="57"/>
      <c r="AE17" s="58"/>
      <c r="AF17" s="57">
        <v>18.7251381079356</v>
      </c>
      <c r="AG17" s="57">
        <v>12.9225278496742</v>
      </c>
      <c r="AH17" s="58">
        <f t="shared" si="5"/>
        <v>0.690116557495387</v>
      </c>
      <c r="AI17" s="57">
        <v>9.72921345631281</v>
      </c>
      <c r="AJ17" s="57">
        <v>7.88664510846138</v>
      </c>
      <c r="AK17" s="58">
        <f t="shared" si="6"/>
        <v>0.8106148707575249</v>
      </c>
      <c r="AL17" s="13"/>
    </row>
    <row r="18" spans="1:38" ht="12.75" customHeight="1">
      <c r="A18" s="11">
        <v>13</v>
      </c>
      <c r="B18" s="40"/>
      <c r="C18" s="40"/>
      <c r="D18" s="58"/>
      <c r="E18" s="40"/>
      <c r="F18" s="40"/>
      <c r="G18" s="58"/>
      <c r="H18" s="86">
        <v>31.6</v>
      </c>
      <c r="I18" s="57">
        <v>16.137257138888</v>
      </c>
      <c r="J18" s="58">
        <f t="shared" si="0"/>
        <v>0.5106726942686076</v>
      </c>
      <c r="K18" s="57">
        <v>11.8</v>
      </c>
      <c r="L18" s="57">
        <v>8.74741387367249</v>
      </c>
      <c r="M18" s="58">
        <f t="shared" si="1"/>
        <v>0.7413062604807195</v>
      </c>
      <c r="N18" s="57">
        <v>24.7341652711232</v>
      </c>
      <c r="O18" s="57">
        <v>15.8129442135493</v>
      </c>
      <c r="P18" s="58">
        <f t="shared" si="2"/>
        <v>0.6393158629052543</v>
      </c>
      <c r="Q18" s="57">
        <v>19.9748366475105</v>
      </c>
      <c r="R18" s="57">
        <v>12.1891396045685</v>
      </c>
      <c r="S18" s="58">
        <f t="shared" si="3"/>
        <v>0.6102247452465477</v>
      </c>
      <c r="T18" s="57">
        <v>27.3316782315572</v>
      </c>
      <c r="U18" s="57">
        <v>18.179677327474</v>
      </c>
      <c r="V18" s="58">
        <f t="shared" si="4"/>
        <v>0.665150422650729</v>
      </c>
      <c r="W18" s="57"/>
      <c r="X18" s="65"/>
      <c r="Y18" s="64"/>
      <c r="Z18" s="53"/>
      <c r="AA18" s="40"/>
      <c r="AB18" s="64"/>
      <c r="AC18" s="57"/>
      <c r="AD18" s="57"/>
      <c r="AE18" s="58"/>
      <c r="AF18" s="57">
        <v>16.6342579126358</v>
      </c>
      <c r="AG18" s="57">
        <v>11.5061816299955</v>
      </c>
      <c r="AH18" s="58">
        <f t="shared" si="5"/>
        <v>0.6917159569381882</v>
      </c>
      <c r="AI18" s="57">
        <v>18.6671019792557</v>
      </c>
      <c r="AJ18" s="57">
        <v>14.4398322900136</v>
      </c>
      <c r="AK18" s="58">
        <f t="shared" si="6"/>
        <v>0.7735444048069291</v>
      </c>
      <c r="AL18" s="13"/>
    </row>
    <row r="19" spans="1:38" ht="12.75" customHeight="1">
      <c r="A19" s="11">
        <v>14</v>
      </c>
      <c r="B19" s="40"/>
      <c r="C19" s="40"/>
      <c r="D19" s="58"/>
      <c r="E19" s="40"/>
      <c r="F19" s="40"/>
      <c r="G19" s="58"/>
      <c r="H19" s="86">
        <v>20.9</v>
      </c>
      <c r="I19" s="57">
        <v>12.6106148958206</v>
      </c>
      <c r="J19" s="58">
        <f t="shared" si="0"/>
        <v>0.6033787031493111</v>
      </c>
      <c r="K19" s="57">
        <v>17.4</v>
      </c>
      <c r="L19" s="57">
        <v>11.6189399957657</v>
      </c>
      <c r="M19" s="58">
        <f t="shared" si="1"/>
        <v>0.6677551721704426</v>
      </c>
      <c r="N19" s="57">
        <v>13.0030442476273</v>
      </c>
      <c r="O19" s="57">
        <v>8.7161973118782</v>
      </c>
      <c r="P19" s="58">
        <f t="shared" si="2"/>
        <v>0.6703197455833213</v>
      </c>
      <c r="Q19" s="57">
        <v>23.1785075267156</v>
      </c>
      <c r="R19" s="57">
        <v>13.9526091019313</v>
      </c>
      <c r="S19" s="58">
        <f t="shared" si="3"/>
        <v>0.6019632232942302</v>
      </c>
      <c r="T19" s="57">
        <v>27.011671889912</v>
      </c>
      <c r="U19" s="57">
        <v>16.5281118724657</v>
      </c>
      <c r="V19" s="58">
        <f t="shared" si="4"/>
        <v>0.611887777247821</v>
      </c>
      <c r="W19" s="57"/>
      <c r="X19" s="65"/>
      <c r="Y19" s="64"/>
      <c r="Z19" s="53"/>
      <c r="AA19" s="40"/>
      <c r="AB19" s="64"/>
      <c r="AC19" s="57">
        <v>31.3796236515045</v>
      </c>
      <c r="AD19" s="57">
        <v>22.1022079785665</v>
      </c>
      <c r="AE19" s="58">
        <f aca="true" t="shared" si="7" ref="AE19:AE36">AD19/AC19</f>
        <v>0.7043490458658451</v>
      </c>
      <c r="AF19" s="57">
        <v>18.0751261089159</v>
      </c>
      <c r="AG19" s="57">
        <v>12.4678486948428</v>
      </c>
      <c r="AH19" s="58">
        <f t="shared" si="5"/>
        <v>0.689779347580474</v>
      </c>
      <c r="AI19" s="57">
        <v>25.3743302027384</v>
      </c>
      <c r="AJ19" s="57">
        <v>19.8054834206899</v>
      </c>
      <c r="AK19" s="58">
        <f t="shared" si="6"/>
        <v>0.7805322647906777</v>
      </c>
      <c r="AL19" s="13"/>
    </row>
    <row r="20" spans="1:38" ht="12.75" customHeight="1">
      <c r="A20" s="11">
        <v>15</v>
      </c>
      <c r="B20" s="40"/>
      <c r="C20" s="40"/>
      <c r="D20" s="58"/>
      <c r="E20" s="40"/>
      <c r="F20" s="40"/>
      <c r="G20" s="58"/>
      <c r="H20" s="86">
        <v>23.9</v>
      </c>
      <c r="I20" s="57">
        <v>18.8597157796224</v>
      </c>
      <c r="J20" s="58">
        <f t="shared" si="0"/>
        <v>0.7891094468461256</v>
      </c>
      <c r="K20" s="57">
        <v>19.3</v>
      </c>
      <c r="L20" s="57">
        <v>11.9044866976531</v>
      </c>
      <c r="M20" s="58">
        <f t="shared" si="1"/>
        <v>0.6168127822618187</v>
      </c>
      <c r="N20" s="57">
        <v>14.1245651642481</v>
      </c>
      <c r="O20" s="57">
        <v>9.97355957825979</v>
      </c>
      <c r="P20" s="58">
        <f t="shared" si="2"/>
        <v>0.7061144511198634</v>
      </c>
      <c r="Q20" s="57">
        <v>21.6794095993042</v>
      </c>
      <c r="R20" s="57">
        <v>10.2089501420657</v>
      </c>
      <c r="S20" s="58">
        <f t="shared" si="3"/>
        <v>0.4709053581603696</v>
      </c>
      <c r="T20" s="57">
        <v>23.9576517740885</v>
      </c>
      <c r="U20" s="57">
        <v>14.7817687988281</v>
      </c>
      <c r="V20" s="58">
        <f t="shared" si="4"/>
        <v>0.6169957280544242</v>
      </c>
      <c r="W20" s="57"/>
      <c r="X20" s="65"/>
      <c r="Y20" s="64"/>
      <c r="Z20" s="53"/>
      <c r="AA20" s="40"/>
      <c r="AB20" s="64"/>
      <c r="AC20" s="57">
        <v>25.2401302655538</v>
      </c>
      <c r="AD20" s="57">
        <v>17.2763586441676</v>
      </c>
      <c r="AE20" s="58">
        <f t="shared" si="7"/>
        <v>0.6844797733768169</v>
      </c>
      <c r="AF20" s="57">
        <v>19.5079368948936</v>
      </c>
      <c r="AG20" s="57">
        <v>13.6231643160184</v>
      </c>
      <c r="AH20" s="58">
        <f t="shared" si="5"/>
        <v>0.6983395727297232</v>
      </c>
      <c r="AI20" s="57">
        <v>27.1966526508331</v>
      </c>
      <c r="AJ20" s="57">
        <v>21.8282240231832</v>
      </c>
      <c r="AK20" s="58">
        <f t="shared" si="6"/>
        <v>0.8026070084222128</v>
      </c>
      <c r="AL20" s="13"/>
    </row>
    <row r="21" spans="1:38" ht="12.75" customHeight="1">
      <c r="A21" s="11">
        <v>16</v>
      </c>
      <c r="B21" s="54"/>
      <c r="C21" s="40"/>
      <c r="D21" s="58"/>
      <c r="E21" s="40"/>
      <c r="F21" s="57"/>
      <c r="G21" s="58"/>
      <c r="H21" s="57">
        <v>25.1</v>
      </c>
      <c r="I21" s="57">
        <v>20.0771623452504</v>
      </c>
      <c r="J21" s="58">
        <f t="shared" si="0"/>
        <v>0.7998869460259123</v>
      </c>
      <c r="K21" s="57">
        <v>17.3</v>
      </c>
      <c r="L21" s="57">
        <v>12.1177022457123</v>
      </c>
      <c r="M21" s="58">
        <f t="shared" si="1"/>
        <v>0.7004452165151618</v>
      </c>
      <c r="N21" s="57">
        <v>19.8970769246419</v>
      </c>
      <c r="O21" s="57">
        <v>12.1909395853678</v>
      </c>
      <c r="P21" s="58">
        <f t="shared" si="2"/>
        <v>0.6127000278251781</v>
      </c>
      <c r="Q21" s="57">
        <v>23.8945523216611</v>
      </c>
      <c r="R21" s="91">
        <v>13.8390425046285</v>
      </c>
      <c r="S21" s="58">
        <f t="shared" si="3"/>
        <v>0.579171449556015</v>
      </c>
      <c r="T21" s="57">
        <v>18.2176951964696</v>
      </c>
      <c r="U21" s="57">
        <v>8.56830212473869</v>
      </c>
      <c r="V21" s="58">
        <f t="shared" si="4"/>
        <v>0.47032854772974453</v>
      </c>
      <c r="W21" s="57"/>
      <c r="X21" s="65"/>
      <c r="Y21" s="64"/>
      <c r="Z21" s="53"/>
      <c r="AA21" s="40"/>
      <c r="AB21" s="64"/>
      <c r="AC21" s="57">
        <v>25.3133272329966</v>
      </c>
      <c r="AD21" s="57">
        <v>12.7821774482727</v>
      </c>
      <c r="AE21" s="58">
        <f t="shared" si="7"/>
        <v>0.5049584090870042</v>
      </c>
      <c r="AF21" s="57">
        <v>21.3600906081822</v>
      </c>
      <c r="AG21" s="57">
        <v>16.1353061199188</v>
      </c>
      <c r="AH21" s="58">
        <f t="shared" si="5"/>
        <v>0.7553950222354396</v>
      </c>
      <c r="AI21" s="57">
        <v>26.2083028952281</v>
      </c>
      <c r="AJ21" s="57">
        <v>23.3413983186086</v>
      </c>
      <c r="AK21" s="58">
        <f t="shared" si="6"/>
        <v>0.8906108271077142</v>
      </c>
      <c r="AL21" s="13"/>
    </row>
    <row r="22" spans="1:38" ht="12.75" customHeight="1">
      <c r="A22" s="11">
        <v>17</v>
      </c>
      <c r="B22" s="84"/>
      <c r="C22" s="40"/>
      <c r="D22" s="58"/>
      <c r="E22" s="40"/>
      <c r="F22" s="57"/>
      <c r="G22" s="58"/>
      <c r="H22" s="57">
        <v>26.5</v>
      </c>
      <c r="I22" s="57">
        <v>21.9204549392064</v>
      </c>
      <c r="J22" s="58">
        <f t="shared" si="0"/>
        <v>0.8271869788379774</v>
      </c>
      <c r="K22" s="57">
        <v>18.7</v>
      </c>
      <c r="L22" s="57">
        <v>13.2503327528636</v>
      </c>
      <c r="M22" s="58">
        <f t="shared" si="1"/>
        <v>0.708573944003401</v>
      </c>
      <c r="N22" s="57">
        <v>20.7702815429024</v>
      </c>
      <c r="O22" s="57">
        <v>10.6568631529808</v>
      </c>
      <c r="P22" s="58">
        <f t="shared" si="2"/>
        <v>0.513082267612422</v>
      </c>
      <c r="Q22" s="57">
        <v>31.9245380054821</v>
      </c>
      <c r="R22" s="57">
        <v>15.8827636241913</v>
      </c>
      <c r="S22" s="58">
        <f t="shared" si="3"/>
        <v>0.49750958405299095</v>
      </c>
      <c r="T22" s="57">
        <v>17.7227841218313</v>
      </c>
      <c r="U22" s="57"/>
      <c r="V22" s="58"/>
      <c r="W22" s="57"/>
      <c r="X22" s="65"/>
      <c r="Y22" s="64"/>
      <c r="Z22" s="53"/>
      <c r="AA22" s="40"/>
      <c r="AB22" s="64"/>
      <c r="AC22" s="57">
        <v>20.4391963481903</v>
      </c>
      <c r="AD22" s="57">
        <v>9.67208304007848</v>
      </c>
      <c r="AE22" s="58">
        <f t="shared" si="7"/>
        <v>0.4732124920819038</v>
      </c>
      <c r="AF22" s="57">
        <v>26.2167491118113</v>
      </c>
      <c r="AG22" s="57">
        <v>21.162509004275</v>
      </c>
      <c r="AH22" s="58">
        <f t="shared" si="5"/>
        <v>0.8072133167243365</v>
      </c>
      <c r="AI22" s="57">
        <v>23.1978333791097</v>
      </c>
      <c r="AJ22" s="57">
        <v>21.3962000608444</v>
      </c>
      <c r="AK22" s="58">
        <f t="shared" si="6"/>
        <v>0.92233613851681</v>
      </c>
      <c r="AL22" s="13"/>
    </row>
    <row r="23" spans="1:38" ht="12.75" customHeight="1">
      <c r="A23" s="11">
        <v>18</v>
      </c>
      <c r="B23" s="40"/>
      <c r="C23" s="59"/>
      <c r="D23" s="58"/>
      <c r="E23" s="40"/>
      <c r="F23" s="57"/>
      <c r="G23" s="58"/>
      <c r="H23" s="87">
        <v>27.4</v>
      </c>
      <c r="I23" s="57">
        <v>22.3377374807994</v>
      </c>
      <c r="J23" s="58">
        <f t="shared" si="0"/>
        <v>0.8152458934598322</v>
      </c>
      <c r="K23" s="57">
        <v>13.7</v>
      </c>
      <c r="L23" s="57">
        <v>10.2732810179392</v>
      </c>
      <c r="M23" s="58">
        <f t="shared" si="1"/>
        <v>0.749874526856876</v>
      </c>
      <c r="N23" s="57">
        <v>33.0494273641835</v>
      </c>
      <c r="O23" s="57">
        <v>14.540519118309</v>
      </c>
      <c r="P23" s="58">
        <f t="shared" si="2"/>
        <v>0.4399628156361622</v>
      </c>
      <c r="Q23" s="57">
        <v>37.8243330319723</v>
      </c>
      <c r="R23" s="57">
        <v>19.0660384322206</v>
      </c>
      <c r="S23" s="58">
        <f t="shared" si="3"/>
        <v>0.5040680668738927</v>
      </c>
      <c r="T23" s="57">
        <v>20.8975330988566</v>
      </c>
      <c r="U23" s="57"/>
      <c r="V23" s="58"/>
      <c r="W23" s="57"/>
      <c r="X23" s="65"/>
      <c r="Y23" s="64"/>
      <c r="Z23" s="53"/>
      <c r="AA23" s="40"/>
      <c r="AB23" s="64"/>
      <c r="AC23" s="57">
        <v>18.5240432421366</v>
      </c>
      <c r="AD23" s="57">
        <v>9.73934012651443</v>
      </c>
      <c r="AE23" s="58">
        <f t="shared" si="7"/>
        <v>0.5257675119414736</v>
      </c>
      <c r="AF23" s="57">
        <v>24.1236727635066</v>
      </c>
      <c r="AG23" s="57">
        <v>17.8159874280294</v>
      </c>
      <c r="AH23" s="58">
        <f t="shared" si="5"/>
        <v>0.7385271555739541</v>
      </c>
      <c r="AI23" s="57">
        <v>19.2246205409368</v>
      </c>
      <c r="AJ23" s="57">
        <v>18.1834224462509</v>
      </c>
      <c r="AK23" s="58">
        <f t="shared" si="6"/>
        <v>0.9458403825204883</v>
      </c>
      <c r="AL23" s="13"/>
    </row>
    <row r="24" spans="1:38" ht="12.75" customHeight="1">
      <c r="A24" s="11">
        <v>19</v>
      </c>
      <c r="B24" s="40"/>
      <c r="C24" s="59"/>
      <c r="D24" s="58"/>
      <c r="E24" s="52"/>
      <c r="F24" s="57"/>
      <c r="G24" s="58"/>
      <c r="H24" s="87">
        <v>25.3</v>
      </c>
      <c r="I24" s="57">
        <v>20.6367362340291</v>
      </c>
      <c r="J24" s="58">
        <f t="shared" si="0"/>
        <v>0.8156812740722964</v>
      </c>
      <c r="K24" s="57">
        <v>11.9</v>
      </c>
      <c r="L24" s="57">
        <v>8.61989225943883</v>
      </c>
      <c r="M24" s="58">
        <f t="shared" si="1"/>
        <v>0.7243606940704899</v>
      </c>
      <c r="N24" s="57">
        <v>33.9482831540315</v>
      </c>
      <c r="O24" s="57">
        <v>15.4435419241587</v>
      </c>
      <c r="P24" s="58">
        <f t="shared" si="2"/>
        <v>0.45491378324163395</v>
      </c>
      <c r="Q24" s="57">
        <v>46.1771913875233</v>
      </c>
      <c r="R24" s="57">
        <v>18.54884938399</v>
      </c>
      <c r="S24" s="58">
        <f t="shared" si="3"/>
        <v>0.4016885571997293</v>
      </c>
      <c r="T24" s="88">
        <v>22.015251159668</v>
      </c>
      <c r="U24" s="57">
        <v>12.1652307510376</v>
      </c>
      <c r="V24" s="58">
        <f t="shared" si="4"/>
        <v>0.5525819652389129</v>
      </c>
      <c r="W24" s="57"/>
      <c r="X24" s="65"/>
      <c r="Y24" s="64"/>
      <c r="Z24" s="53"/>
      <c r="AA24" s="40"/>
      <c r="AB24" s="64"/>
      <c r="AC24" s="57">
        <v>16.9454290469488</v>
      </c>
      <c r="AD24" s="57">
        <v>8.80473776658376</v>
      </c>
      <c r="AE24" s="58">
        <f t="shared" si="7"/>
        <v>0.5195936758042219</v>
      </c>
      <c r="AF24" s="57">
        <v>12.5906834801038</v>
      </c>
      <c r="AG24" s="57">
        <v>9.02623216311137</v>
      </c>
      <c r="AH24" s="58">
        <f t="shared" si="5"/>
        <v>0.7168977107060875</v>
      </c>
      <c r="AI24" s="57">
        <v>6.40225867927074</v>
      </c>
      <c r="AJ24" s="57">
        <v>4.78879430890083</v>
      </c>
      <c r="AK24" s="58">
        <f t="shared" si="6"/>
        <v>0.7479851328728732</v>
      </c>
      <c r="AL24" s="13"/>
    </row>
    <row r="25" spans="1:38" ht="12.75" customHeight="1">
      <c r="A25" s="11">
        <v>20</v>
      </c>
      <c r="B25" s="40"/>
      <c r="C25" s="59"/>
      <c r="D25" s="58"/>
      <c r="E25" s="52"/>
      <c r="F25" s="57"/>
      <c r="G25" s="58"/>
      <c r="H25" s="87">
        <v>30.6</v>
      </c>
      <c r="I25" s="57">
        <v>23.3026967446009</v>
      </c>
      <c r="J25" s="58">
        <f t="shared" si="0"/>
        <v>0.7615260374052581</v>
      </c>
      <c r="K25" s="57">
        <v>17.3</v>
      </c>
      <c r="L25" s="57">
        <v>12.9587341391522</v>
      </c>
      <c r="M25" s="58">
        <f t="shared" si="1"/>
        <v>0.7490597768296069</v>
      </c>
      <c r="N25" s="61">
        <v>36.126745223999</v>
      </c>
      <c r="O25" s="57">
        <v>15.329059690237</v>
      </c>
      <c r="P25" s="58">
        <f t="shared" si="2"/>
        <v>0.4243133333819927</v>
      </c>
      <c r="Q25" s="57">
        <v>50.6959272731434</v>
      </c>
      <c r="R25" s="57">
        <v>20.4972047805786</v>
      </c>
      <c r="S25" s="58">
        <f t="shared" si="3"/>
        <v>0.4043165966792991</v>
      </c>
      <c r="T25" s="57">
        <v>24.1552637219429</v>
      </c>
      <c r="U25" s="57">
        <v>15.9821444988251</v>
      </c>
      <c r="V25" s="58">
        <f t="shared" si="4"/>
        <v>0.6616423104628225</v>
      </c>
      <c r="W25" s="57"/>
      <c r="X25" s="65"/>
      <c r="Y25" s="64"/>
      <c r="Z25" s="53"/>
      <c r="AA25" s="40"/>
      <c r="AB25" s="64"/>
      <c r="AC25" s="57">
        <v>22.8159442742666</v>
      </c>
      <c r="AD25" s="57">
        <v>13.649378379186</v>
      </c>
      <c r="AE25" s="58">
        <f t="shared" si="7"/>
        <v>0.5982385920612856</v>
      </c>
      <c r="AF25" s="57">
        <v>16.882491381272</v>
      </c>
      <c r="AG25" s="57">
        <v>11.3078060895205</v>
      </c>
      <c r="AH25" s="58">
        <f t="shared" si="5"/>
        <v>0.6697948681948932</v>
      </c>
      <c r="AI25" s="57">
        <v>10.564145386219</v>
      </c>
      <c r="AJ25" s="57">
        <v>9.53697431087494</v>
      </c>
      <c r="AK25" s="58">
        <f t="shared" si="6"/>
        <v>0.9027681806912644</v>
      </c>
      <c r="AL25" s="13"/>
    </row>
    <row r="26" spans="1:38" ht="12.75" customHeight="1">
      <c r="A26" s="11">
        <v>21</v>
      </c>
      <c r="B26" s="40"/>
      <c r="C26" s="59"/>
      <c r="D26" s="58"/>
      <c r="E26" s="87"/>
      <c r="F26" s="57"/>
      <c r="G26" s="58"/>
      <c r="H26" s="87">
        <v>29.3</v>
      </c>
      <c r="I26" s="57">
        <v>22.620080669721</v>
      </c>
      <c r="J26" s="58">
        <f t="shared" si="0"/>
        <v>0.7720164051099316</v>
      </c>
      <c r="K26" s="88">
        <v>24.3</v>
      </c>
      <c r="L26" s="57">
        <v>18.657004237175</v>
      </c>
      <c r="M26" s="58">
        <f t="shared" si="1"/>
        <v>0.7677779521471193</v>
      </c>
      <c r="N26" s="57">
        <v>34.1378509600957</v>
      </c>
      <c r="O26" s="57">
        <v>14.3737477858861</v>
      </c>
      <c r="P26" s="58">
        <f t="shared" si="2"/>
        <v>0.42105016518725247</v>
      </c>
      <c r="Q26" s="88">
        <v>58.4649877548218</v>
      </c>
      <c r="R26" s="57">
        <v>23.4938420852025</v>
      </c>
      <c r="S26" s="58">
        <f t="shared" si="3"/>
        <v>0.4018446421938211</v>
      </c>
      <c r="T26" s="57">
        <v>32.5399783383245</v>
      </c>
      <c r="U26" s="57">
        <v>17.9570931328668</v>
      </c>
      <c r="V26" s="58">
        <f t="shared" si="4"/>
        <v>0.5518471139151784</v>
      </c>
      <c r="W26" s="57"/>
      <c r="X26" s="65"/>
      <c r="Y26" s="64"/>
      <c r="Z26" s="53"/>
      <c r="AA26" s="40"/>
      <c r="AB26" s="64"/>
      <c r="AC26" s="88">
        <v>19.3026336034139</v>
      </c>
      <c r="AD26" s="57">
        <v>13.1827073494593</v>
      </c>
      <c r="AE26" s="58">
        <f t="shared" si="7"/>
        <v>0.682948639046217</v>
      </c>
      <c r="AF26" s="88">
        <v>12.7036982100943</v>
      </c>
      <c r="AG26" s="57">
        <v>9.14629534016485</v>
      </c>
      <c r="AH26" s="58">
        <f t="shared" si="5"/>
        <v>0.7199710815624732</v>
      </c>
      <c r="AI26" s="88">
        <v>12.2342745065689</v>
      </c>
      <c r="AJ26" s="57">
        <v>8.33406287431717</v>
      </c>
      <c r="AK26" s="58">
        <f t="shared" si="6"/>
        <v>0.6812061368937238</v>
      </c>
      <c r="AL26" s="13"/>
    </row>
    <row r="27" spans="1:38" ht="12.75" customHeight="1">
      <c r="A27" s="11">
        <v>22</v>
      </c>
      <c r="B27" s="40"/>
      <c r="C27" s="59"/>
      <c r="D27" s="58"/>
      <c r="E27" s="87"/>
      <c r="F27" s="57"/>
      <c r="G27" s="58"/>
      <c r="H27" s="87">
        <v>14.6</v>
      </c>
      <c r="I27" s="57">
        <v>11.4831089774768</v>
      </c>
      <c r="J27" s="58">
        <f t="shared" si="0"/>
        <v>0.7865143135258083</v>
      </c>
      <c r="K27" s="57">
        <v>27.9</v>
      </c>
      <c r="L27" s="57">
        <v>19.44933116436</v>
      </c>
      <c r="M27" s="58">
        <f t="shared" si="1"/>
        <v>0.6971086438838711</v>
      </c>
      <c r="N27" s="89">
        <v>31.9572534561157</v>
      </c>
      <c r="O27" s="57">
        <v>16.7712846597036</v>
      </c>
      <c r="P27" s="58">
        <f t="shared" si="2"/>
        <v>0.5248036938698203</v>
      </c>
      <c r="Q27" s="57">
        <v>58.9126350084941</v>
      </c>
      <c r="R27" s="57">
        <v>20.4667148987452</v>
      </c>
      <c r="S27" s="58">
        <f t="shared" si="3"/>
        <v>0.34740790147638584</v>
      </c>
      <c r="T27" s="57">
        <v>36.2163008054098</v>
      </c>
      <c r="U27" s="57">
        <v>19.3265608007258</v>
      </c>
      <c r="V27" s="58">
        <f t="shared" si="4"/>
        <v>0.5336425965911709</v>
      </c>
      <c r="W27" s="57"/>
      <c r="X27" s="65"/>
      <c r="Y27" s="64"/>
      <c r="Z27" s="53"/>
      <c r="AA27" s="40"/>
      <c r="AB27" s="64"/>
      <c r="AC27" s="57">
        <v>11.7371167341868</v>
      </c>
      <c r="AD27" s="57">
        <v>8.38548219203949</v>
      </c>
      <c r="AE27" s="58">
        <f t="shared" si="7"/>
        <v>0.7144414068588943</v>
      </c>
      <c r="AF27" s="57">
        <v>8.93407454697982</v>
      </c>
      <c r="AG27" s="57">
        <v>3.54863011837006</v>
      </c>
      <c r="AH27" s="58">
        <f t="shared" si="5"/>
        <v>0.39720175824698944</v>
      </c>
      <c r="AI27" s="57">
        <v>16.8451350132624</v>
      </c>
      <c r="AJ27" s="57">
        <v>11.6561451554298</v>
      </c>
      <c r="AK27" s="58">
        <f t="shared" si="6"/>
        <v>0.6919591410963913</v>
      </c>
      <c r="AL27" s="13"/>
    </row>
    <row r="28" spans="1:38" ht="12.75" customHeight="1">
      <c r="A28" s="11">
        <v>23</v>
      </c>
      <c r="B28" s="40"/>
      <c r="C28" s="59"/>
      <c r="D28" s="58"/>
      <c r="E28" s="52"/>
      <c r="F28" s="57"/>
      <c r="G28" s="58"/>
      <c r="H28" s="87">
        <v>8.6</v>
      </c>
      <c r="I28" s="57">
        <v>6.40740265945594</v>
      </c>
      <c r="J28" s="58">
        <f t="shared" si="0"/>
        <v>0.7450468208669698</v>
      </c>
      <c r="K28" s="57">
        <v>20.9</v>
      </c>
      <c r="L28" s="57">
        <v>14.9501154025396</v>
      </c>
      <c r="M28" s="58">
        <f t="shared" si="1"/>
        <v>0.7153165264373015</v>
      </c>
      <c r="N28" s="57">
        <v>38.8575263023376</v>
      </c>
      <c r="O28" s="57">
        <v>19.903184056282</v>
      </c>
      <c r="P28" s="58">
        <f t="shared" si="2"/>
        <v>0.5122092410469439</v>
      </c>
      <c r="Q28" s="57">
        <v>55.6495359738668</v>
      </c>
      <c r="R28" s="57">
        <v>24.4310607910156</v>
      </c>
      <c r="S28" s="58">
        <f t="shared" si="3"/>
        <v>0.43901643317364775</v>
      </c>
      <c r="T28" s="57">
        <v>44.2437858184179</v>
      </c>
      <c r="U28" s="57">
        <v>24.4370550356413</v>
      </c>
      <c r="V28" s="58">
        <f t="shared" si="4"/>
        <v>0.5523273965734775</v>
      </c>
      <c r="W28" s="57"/>
      <c r="X28" s="65"/>
      <c r="Y28" s="64"/>
      <c r="Z28" s="53"/>
      <c r="AA28" s="40"/>
      <c r="AB28" s="64"/>
      <c r="AC28" s="57">
        <v>13.4207071065903</v>
      </c>
      <c r="AD28" s="57">
        <v>8.33600676059723</v>
      </c>
      <c r="AE28" s="58">
        <f t="shared" si="7"/>
        <v>0.6211302202179643</v>
      </c>
      <c r="AF28" s="57">
        <v>9.57019292789957</v>
      </c>
      <c r="AG28" s="57">
        <v>6.30292053656145</v>
      </c>
      <c r="AH28" s="58">
        <f t="shared" si="5"/>
        <v>0.6585991091346569</v>
      </c>
      <c r="AI28" s="57">
        <v>19.4891455570857</v>
      </c>
      <c r="AJ28" s="57">
        <v>15.9828959703445</v>
      </c>
      <c r="AK28" s="58">
        <f t="shared" si="6"/>
        <v>0.8200921853412694</v>
      </c>
      <c r="AL28" s="13"/>
    </row>
    <row r="29" spans="1:38" ht="12.75" customHeight="1">
      <c r="A29" s="11">
        <v>24</v>
      </c>
      <c r="B29" s="40"/>
      <c r="C29" s="59"/>
      <c r="D29" s="58"/>
      <c r="E29" s="40"/>
      <c r="F29" s="57"/>
      <c r="G29" s="58"/>
      <c r="H29" s="87">
        <v>23.5</v>
      </c>
      <c r="I29" s="57">
        <v>18.074442950162</v>
      </c>
      <c r="J29" s="58">
        <f t="shared" si="0"/>
        <v>0.7691252319217872</v>
      </c>
      <c r="K29" s="57">
        <v>25.8</v>
      </c>
      <c r="L29" s="57">
        <v>16.748618333236</v>
      </c>
      <c r="M29" s="58">
        <f t="shared" si="1"/>
        <v>0.6491712532262015</v>
      </c>
      <c r="N29" s="57">
        <v>28.7932752569516</v>
      </c>
      <c r="O29" s="57">
        <v>11.3114271461964</v>
      </c>
      <c r="P29" s="58">
        <f t="shared" si="2"/>
        <v>0.39284961662933665</v>
      </c>
      <c r="Q29" s="57">
        <v>45.3943347930908</v>
      </c>
      <c r="R29" s="57">
        <v>23.0269745190938</v>
      </c>
      <c r="S29" s="58">
        <f t="shared" si="3"/>
        <v>0.5072653806703342</v>
      </c>
      <c r="T29" s="57">
        <v>39.5473560492198</v>
      </c>
      <c r="U29" s="57">
        <v>28.081639957428</v>
      </c>
      <c r="V29" s="58">
        <f t="shared" si="4"/>
        <v>0.710076292394318</v>
      </c>
      <c r="W29" s="57"/>
      <c r="X29" s="65"/>
      <c r="Y29" s="64"/>
      <c r="Z29" s="53"/>
      <c r="AA29" s="40"/>
      <c r="AB29" s="64"/>
      <c r="AC29" s="57">
        <v>16.7112588683764</v>
      </c>
      <c r="AD29" s="57">
        <v>8.85077758630117</v>
      </c>
      <c r="AE29" s="58">
        <f t="shared" si="7"/>
        <v>0.5296296141429515</v>
      </c>
      <c r="AF29" s="57">
        <v>13.9440413765285</v>
      </c>
      <c r="AG29" s="57">
        <v>8.91385196343712</v>
      </c>
      <c r="AH29" s="58">
        <f t="shared" si="5"/>
        <v>0.6392588577972441</v>
      </c>
      <c r="AI29" s="57">
        <v>14.4371506770452</v>
      </c>
      <c r="AJ29" s="57">
        <v>12.8997553984324</v>
      </c>
      <c r="AK29" s="58">
        <f t="shared" si="6"/>
        <v>0.893511170382309</v>
      </c>
      <c r="AL29" s="13"/>
    </row>
    <row r="30" spans="1:38" ht="12.75" customHeight="1">
      <c r="A30" s="11">
        <v>25</v>
      </c>
      <c r="B30" s="40"/>
      <c r="C30" s="59"/>
      <c r="D30" s="58"/>
      <c r="E30" s="40"/>
      <c r="F30" s="61"/>
      <c r="G30" s="58"/>
      <c r="H30" s="87">
        <v>27.1</v>
      </c>
      <c r="I30" s="57">
        <v>22.0695453726727</v>
      </c>
      <c r="J30" s="58">
        <f t="shared" si="0"/>
        <v>0.8143743679953025</v>
      </c>
      <c r="K30" s="57">
        <v>22.6</v>
      </c>
      <c r="L30" s="57">
        <v>14.7980414266172</v>
      </c>
      <c r="M30" s="58">
        <f t="shared" si="1"/>
        <v>0.6547805940981062</v>
      </c>
      <c r="N30" s="57">
        <v>24.7618928551674</v>
      </c>
      <c r="O30" s="57">
        <v>6.38417780399323</v>
      </c>
      <c r="P30" s="58">
        <f t="shared" si="2"/>
        <v>0.25782268913504963</v>
      </c>
      <c r="Q30" s="57">
        <v>42.4957515398661</v>
      </c>
      <c r="R30" s="57">
        <v>21.286368449529</v>
      </c>
      <c r="S30" s="58">
        <f t="shared" si="3"/>
        <v>0.5009058006553865</v>
      </c>
      <c r="T30" s="57">
        <v>39.0456546445688</v>
      </c>
      <c r="U30" s="57">
        <v>30.6187185807662</v>
      </c>
      <c r="V30" s="58">
        <f t="shared" si="4"/>
        <v>0.7841773651764147</v>
      </c>
      <c r="W30" s="57"/>
      <c r="X30" s="65"/>
      <c r="Y30" s="64"/>
      <c r="Z30" s="53"/>
      <c r="AA30" s="40"/>
      <c r="AB30" s="64"/>
      <c r="AC30" s="57">
        <v>23.3752067089081</v>
      </c>
      <c r="AD30" s="57">
        <v>11.6923437714577</v>
      </c>
      <c r="AE30" s="58">
        <f t="shared" si="7"/>
        <v>0.5002027967950267</v>
      </c>
      <c r="AF30" s="57">
        <v>24.1703638235728</v>
      </c>
      <c r="AG30" s="57">
        <v>17.9714796940486</v>
      </c>
      <c r="AH30" s="58">
        <f t="shared" si="5"/>
        <v>0.7435336855178585</v>
      </c>
      <c r="AI30" s="57">
        <v>15.1599229971568</v>
      </c>
      <c r="AJ30" s="57">
        <v>12.7488469481468</v>
      </c>
      <c r="AK30" s="58">
        <f t="shared" si="6"/>
        <v>0.8409572364277714</v>
      </c>
      <c r="AL30" s="13"/>
    </row>
    <row r="31" spans="1:38" ht="12.75" customHeight="1">
      <c r="A31" s="11">
        <v>26</v>
      </c>
      <c r="B31" s="40"/>
      <c r="C31" s="40"/>
      <c r="D31" s="58"/>
      <c r="E31" s="40"/>
      <c r="F31" s="61"/>
      <c r="G31" s="58"/>
      <c r="H31" s="57">
        <v>24.6</v>
      </c>
      <c r="I31" s="57">
        <v>20.4772839753524</v>
      </c>
      <c r="J31" s="58">
        <f t="shared" si="0"/>
        <v>0.8324099176972519</v>
      </c>
      <c r="K31" s="57">
        <v>28.1</v>
      </c>
      <c r="L31" s="57">
        <v>17.0742127497991</v>
      </c>
      <c r="M31" s="58">
        <f t="shared" si="1"/>
        <v>0.607623229530217</v>
      </c>
      <c r="N31" s="57">
        <v>21.6345191623854</v>
      </c>
      <c r="O31" s="57">
        <v>9.57107218106588</v>
      </c>
      <c r="P31" s="58">
        <f t="shared" si="2"/>
        <v>0.44239819287070226</v>
      </c>
      <c r="Q31" s="57">
        <v>42.9318556578263</v>
      </c>
      <c r="R31" s="57">
        <v>24.1384226746029</v>
      </c>
      <c r="S31" s="58">
        <f>R31/Q31</f>
        <v>0.5622496932578447</v>
      </c>
      <c r="T31" s="88">
        <v>46.8938275973002</v>
      </c>
      <c r="U31" s="57"/>
      <c r="V31" s="58"/>
      <c r="W31" s="57"/>
      <c r="X31" s="65"/>
      <c r="Y31" s="64"/>
      <c r="Z31" s="53"/>
      <c r="AA31" s="40"/>
      <c r="AB31" s="64"/>
      <c r="AC31" s="57">
        <v>22.9708676338196</v>
      </c>
      <c r="AD31" s="57">
        <v>14.1124584674835</v>
      </c>
      <c r="AE31" s="58">
        <f t="shared" si="7"/>
        <v>0.6143633184628158</v>
      </c>
      <c r="AF31" s="57">
        <v>21.8405802249908</v>
      </c>
      <c r="AG31" s="57">
        <v>18.2495925823847</v>
      </c>
      <c r="AH31" s="58">
        <f t="shared" si="5"/>
        <v>0.8355818570013466</v>
      </c>
      <c r="AI31" s="57">
        <v>14.2607665856679</v>
      </c>
      <c r="AJ31" s="57">
        <v>11.5639924605687</v>
      </c>
      <c r="AK31" s="58">
        <f t="shared" si="6"/>
        <v>0.810895570802662</v>
      </c>
      <c r="AL31" s="13"/>
    </row>
    <row r="32" spans="1:38" ht="12.75" customHeight="1">
      <c r="A32" s="11">
        <v>27</v>
      </c>
      <c r="B32" s="40"/>
      <c r="C32" s="40"/>
      <c r="D32" s="58"/>
      <c r="E32" s="40"/>
      <c r="F32" s="61"/>
      <c r="G32" s="58"/>
      <c r="H32" s="87">
        <v>19.1</v>
      </c>
      <c r="I32" s="57">
        <v>15.5080870191256</v>
      </c>
      <c r="J32" s="58">
        <f t="shared" si="0"/>
        <v>0.8119417287500313</v>
      </c>
      <c r="K32" s="57">
        <v>11.2</v>
      </c>
      <c r="L32" s="57">
        <v>9.43319268848585</v>
      </c>
      <c r="M32" s="58">
        <f t="shared" si="1"/>
        <v>0.8422493471862367</v>
      </c>
      <c r="N32" s="57">
        <v>36.9047379701034</v>
      </c>
      <c r="O32" s="57">
        <v>12.8073249260585</v>
      </c>
      <c r="P32" s="58">
        <f t="shared" si="2"/>
        <v>0.34703741661663445</v>
      </c>
      <c r="Q32" s="57">
        <v>56.556183497111</v>
      </c>
      <c r="R32" s="57">
        <v>26.0647048155467</v>
      </c>
      <c r="S32" s="58">
        <f>R32/Q32</f>
        <v>0.46086392687508937</v>
      </c>
      <c r="T32" s="57"/>
      <c r="U32" s="57"/>
      <c r="V32" s="58"/>
      <c r="W32" s="57"/>
      <c r="X32" s="65"/>
      <c r="Y32" s="64"/>
      <c r="Z32" s="53"/>
      <c r="AA32" s="40"/>
      <c r="AB32" s="64"/>
      <c r="AC32" s="57">
        <v>19.0637653470039</v>
      </c>
      <c r="AD32" s="57">
        <v>13.3786618709564</v>
      </c>
      <c r="AE32" s="58">
        <f t="shared" si="7"/>
        <v>0.7017848587324863</v>
      </c>
      <c r="AF32" s="57">
        <v>17.6254091262817</v>
      </c>
      <c r="AG32" s="57">
        <v>14.6038099129995</v>
      </c>
      <c r="AH32" s="58">
        <f t="shared" si="5"/>
        <v>0.8285657262402712</v>
      </c>
      <c r="AI32" s="57">
        <v>14.6690429051717</v>
      </c>
      <c r="AJ32" s="57">
        <v>12.2331855893135</v>
      </c>
      <c r="AK32" s="58">
        <f t="shared" si="6"/>
        <v>0.8339457228665261</v>
      </c>
      <c r="AL32" s="13"/>
    </row>
    <row r="33" spans="1:38" ht="12.75" customHeight="1">
      <c r="A33" s="11">
        <v>28</v>
      </c>
      <c r="B33" s="40"/>
      <c r="C33" s="40"/>
      <c r="D33" s="58"/>
      <c r="E33" s="40"/>
      <c r="F33" s="61"/>
      <c r="G33" s="58"/>
      <c r="H33" s="87">
        <v>22.7</v>
      </c>
      <c r="I33" s="57">
        <v>18.061130742232</v>
      </c>
      <c r="J33" s="58">
        <f t="shared" si="0"/>
        <v>0.7956445260895154</v>
      </c>
      <c r="K33" s="57">
        <v>11.2</v>
      </c>
      <c r="L33" s="57">
        <v>9.19651558001836</v>
      </c>
      <c r="M33" s="58">
        <f t="shared" si="1"/>
        <v>0.8211174625016393</v>
      </c>
      <c r="N33" s="57">
        <v>24.4299991027169</v>
      </c>
      <c r="O33" s="57">
        <v>13.0878356297811</v>
      </c>
      <c r="P33" s="58">
        <f t="shared" si="2"/>
        <v>0.5357280438182899</v>
      </c>
      <c r="Q33" s="57">
        <v>50.561317617243</v>
      </c>
      <c r="R33" s="57">
        <v>24.0355552037557</v>
      </c>
      <c r="S33" s="58">
        <f>R33/Q33</f>
        <v>0.4753743837474445</v>
      </c>
      <c r="T33" s="57">
        <v>34.8210567633311</v>
      </c>
      <c r="U33" s="57">
        <v>19.6594140926997</v>
      </c>
      <c r="V33" s="58">
        <f t="shared" si="4"/>
        <v>0.5645840741227123</v>
      </c>
      <c r="W33" s="57"/>
      <c r="X33" s="65"/>
      <c r="Y33" s="64"/>
      <c r="Z33" s="53"/>
      <c r="AA33" s="40"/>
      <c r="AB33" s="66"/>
      <c r="AC33" s="57">
        <v>26.0256114999453</v>
      </c>
      <c r="AD33" s="57">
        <v>19.7276017069817</v>
      </c>
      <c r="AE33" s="58">
        <f t="shared" si="7"/>
        <v>0.7580072309549063</v>
      </c>
      <c r="AF33" s="57">
        <v>25.6247577667236</v>
      </c>
      <c r="AG33" s="57">
        <v>20.1227866411209</v>
      </c>
      <c r="AH33" s="58">
        <f t="shared" si="5"/>
        <v>0.785286901999613</v>
      </c>
      <c r="AI33" s="57"/>
      <c r="AJ33" s="57"/>
      <c r="AK33" s="58"/>
      <c r="AL33" s="13"/>
    </row>
    <row r="34" spans="1:38" ht="12.75" customHeight="1">
      <c r="A34" s="11">
        <v>29</v>
      </c>
      <c r="B34" s="40"/>
      <c r="C34" s="40"/>
      <c r="D34" s="58"/>
      <c r="E34" s="68"/>
      <c r="F34" s="69"/>
      <c r="G34" s="70"/>
      <c r="H34" s="85">
        <v>11.4</v>
      </c>
      <c r="I34" s="57">
        <v>6.74937883019447</v>
      </c>
      <c r="J34" s="58">
        <f t="shared" si="0"/>
        <v>0.5920507745784622</v>
      </c>
      <c r="K34" s="40">
        <v>11.3</v>
      </c>
      <c r="L34" s="57">
        <v>9.15743917226791</v>
      </c>
      <c r="M34" s="58">
        <f t="shared" si="1"/>
        <v>0.8103928471033548</v>
      </c>
      <c r="N34" s="57">
        <v>29.2511598467827</v>
      </c>
      <c r="O34" s="57">
        <v>12.5276168783506</v>
      </c>
      <c r="P34" s="58">
        <f t="shared" si="2"/>
        <v>0.42827761169027617</v>
      </c>
      <c r="Q34" s="57">
        <v>63.4031772613525</v>
      </c>
      <c r="R34" s="57">
        <v>26.3791530443274</v>
      </c>
      <c r="S34" s="58">
        <f>R34/Q34</f>
        <v>0.4160541187958233</v>
      </c>
      <c r="T34" s="88">
        <v>41.030445933342</v>
      </c>
      <c r="U34" s="57">
        <v>16.0604909857114</v>
      </c>
      <c r="V34" s="58">
        <f t="shared" si="4"/>
        <v>0.3914286238029986</v>
      </c>
      <c r="W34" s="57"/>
      <c r="X34" s="65"/>
      <c r="Y34" s="64"/>
      <c r="Z34" s="53"/>
      <c r="AA34" s="40"/>
      <c r="AB34" s="66"/>
      <c r="AC34" s="57">
        <v>29.1233362356822</v>
      </c>
      <c r="AD34" s="57">
        <v>19.1841848691305</v>
      </c>
      <c r="AE34" s="58">
        <f t="shared" si="7"/>
        <v>0.6587220884956803</v>
      </c>
      <c r="AF34" s="57">
        <v>20.7138274908066</v>
      </c>
      <c r="AG34" s="57">
        <v>14.6406867106756</v>
      </c>
      <c r="AH34" s="58">
        <f t="shared" si="5"/>
        <v>0.7068074076205164</v>
      </c>
      <c r="AI34" s="57"/>
      <c r="AJ34" s="57"/>
      <c r="AK34" s="58"/>
      <c r="AL34" s="13"/>
    </row>
    <row r="35" spans="1:38" ht="12.75" customHeight="1" thickBot="1">
      <c r="A35" s="11">
        <v>30</v>
      </c>
      <c r="B35" s="40"/>
      <c r="C35" s="40"/>
      <c r="D35" s="58"/>
      <c r="E35" s="68"/>
      <c r="F35" s="69"/>
      <c r="G35" s="70"/>
      <c r="H35" s="85">
        <v>18.2</v>
      </c>
      <c r="I35" s="57">
        <v>9.92634411652883</v>
      </c>
      <c r="J35" s="58">
        <f t="shared" si="0"/>
        <v>0.5454035228861994</v>
      </c>
      <c r="K35" s="40">
        <v>8.8</v>
      </c>
      <c r="L35" s="57">
        <v>5.46276793696664</v>
      </c>
      <c r="M35" s="58">
        <f t="shared" si="1"/>
        <v>0.620769083746209</v>
      </c>
      <c r="N35" s="57">
        <v>17.8820277849833</v>
      </c>
      <c r="O35" s="57">
        <v>6.42284073432287</v>
      </c>
      <c r="P35" s="58">
        <f t="shared" si="2"/>
        <v>0.35917854571932534</v>
      </c>
      <c r="Q35" s="57">
        <v>39.9152880129607</v>
      </c>
      <c r="R35" s="57">
        <v>12.9525268181511</v>
      </c>
      <c r="S35" s="58">
        <f>R35/Q35</f>
        <v>0.32450039729001445</v>
      </c>
      <c r="T35" s="57">
        <v>22.1730777422587</v>
      </c>
      <c r="U35" s="57">
        <v>10.3240940769513</v>
      </c>
      <c r="V35" s="58">
        <f t="shared" si="4"/>
        <v>0.4656139394340849</v>
      </c>
      <c r="W35" s="57"/>
      <c r="X35" s="65"/>
      <c r="Y35" s="64"/>
      <c r="Z35" s="53"/>
      <c r="AA35" s="40"/>
      <c r="AB35" s="66"/>
      <c r="AC35" s="61">
        <v>20.2195569078128</v>
      </c>
      <c r="AD35" s="57">
        <v>11.6248272508383</v>
      </c>
      <c r="AE35" s="58">
        <f t="shared" si="7"/>
        <v>0.574929871304276</v>
      </c>
      <c r="AF35" s="57">
        <v>24.8775560855865</v>
      </c>
      <c r="AG35" s="57">
        <v>18.2440183560054</v>
      </c>
      <c r="AH35" s="58">
        <f t="shared" si="5"/>
        <v>0.7333525163500918</v>
      </c>
      <c r="AI35" s="57"/>
      <c r="AJ35" s="67"/>
      <c r="AK35" s="58"/>
      <c r="AL35" s="13"/>
    </row>
    <row r="36" spans="1:38" ht="12.75" customHeight="1" thickBot="1">
      <c r="A36" s="12">
        <v>31</v>
      </c>
      <c r="B36" s="55"/>
      <c r="C36" s="55"/>
      <c r="D36" s="58"/>
      <c r="E36" s="71"/>
      <c r="F36" s="72"/>
      <c r="G36" s="73"/>
      <c r="H36" s="85">
        <v>22.5</v>
      </c>
      <c r="I36" s="90">
        <v>14.9500452677409</v>
      </c>
      <c r="J36" s="58">
        <f t="shared" si="0"/>
        <v>0.66444645634404</v>
      </c>
      <c r="K36" s="47"/>
      <c r="L36" s="74"/>
      <c r="M36" s="75"/>
      <c r="N36" s="57">
        <v>12.2393650358373</v>
      </c>
      <c r="O36" s="90">
        <v>4.34096863865852</v>
      </c>
      <c r="P36" s="58">
        <f t="shared" si="2"/>
        <v>0.3546726996006744</v>
      </c>
      <c r="Q36" s="47"/>
      <c r="R36" s="74"/>
      <c r="S36" s="76"/>
      <c r="T36" s="57">
        <v>20.5318627150162</v>
      </c>
      <c r="U36" s="61">
        <v>11.7854442795118</v>
      </c>
      <c r="V36" s="58">
        <f t="shared" si="4"/>
        <v>0.5740075531915761</v>
      </c>
      <c r="W36" s="57"/>
      <c r="X36" s="77"/>
      <c r="Y36" s="64"/>
      <c r="Z36" s="47"/>
      <c r="AA36" s="78"/>
      <c r="AB36" s="79"/>
      <c r="AC36" s="92">
        <v>12.513315876325</v>
      </c>
      <c r="AD36" s="90">
        <v>4.72717267274857</v>
      </c>
      <c r="AE36" s="58">
        <f t="shared" si="7"/>
        <v>0.37777138525626985</v>
      </c>
      <c r="AF36" s="80"/>
      <c r="AG36" s="78"/>
      <c r="AH36" s="81"/>
      <c r="AI36" s="62"/>
      <c r="AJ36" s="82"/>
      <c r="AK36" s="83"/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2">
        <f>COUNTIF(B6:B36,"&gt;50")</f>
        <v>0</v>
      </c>
      <c r="C38" s="18"/>
      <c r="D38" s="18"/>
      <c r="E38" s="42">
        <f>COUNTIF(E6:E36,"&gt;50")</f>
        <v>0</v>
      </c>
      <c r="F38" s="18"/>
      <c r="G38" s="18"/>
      <c r="H38" s="42">
        <f>COUNTIF(H6:H36,"&gt;50")</f>
        <v>0</v>
      </c>
      <c r="I38" s="18"/>
      <c r="J38" s="18"/>
      <c r="K38" s="42">
        <f>COUNTIF(K6:K36,"&gt;50")</f>
        <v>0</v>
      </c>
      <c r="L38" s="18"/>
      <c r="M38" s="18"/>
      <c r="N38" s="42">
        <f>COUNTIF(N6:N36,"&gt;50")</f>
        <v>0</v>
      </c>
      <c r="O38" s="42"/>
      <c r="P38" s="42"/>
      <c r="Q38" s="42">
        <f>COUNTIF(Q6:Q36,"&gt;50")</f>
        <v>7</v>
      </c>
      <c r="R38" s="42"/>
      <c r="S38" s="42"/>
      <c r="T38" s="42">
        <f>COUNTIF(T6:T36,"&gt;50")</f>
        <v>0</v>
      </c>
      <c r="U38" s="23"/>
      <c r="V38" s="23"/>
      <c r="W38" s="42">
        <f>COUNTIF(W6:W36,"&gt;50")</f>
        <v>0</v>
      </c>
      <c r="X38" s="23"/>
      <c r="Y38" s="23"/>
      <c r="Z38" s="23"/>
      <c r="AA38" s="23"/>
      <c r="AB38" s="23"/>
      <c r="AC38" s="42">
        <f>COUNTIF(AC6:AC36,"&gt;50")</f>
        <v>0</v>
      </c>
      <c r="AD38" s="50"/>
      <c r="AE38" s="50"/>
      <c r="AF38" s="42">
        <f>COUNTIF(AF6:AF36,"&gt;50")</f>
        <v>0</v>
      </c>
      <c r="AG38" s="42"/>
      <c r="AH38" s="42"/>
      <c r="AI38" s="42">
        <f>COUNTIF(AI6:AI36,"&gt;50")</f>
        <v>0</v>
      </c>
      <c r="AJ38" s="42"/>
      <c r="AK38" s="42"/>
    </row>
    <row r="39" spans="1:37" ht="18.75" customHeight="1" thickBot="1">
      <c r="A39" s="3" t="s">
        <v>17</v>
      </c>
      <c r="B39" s="19">
        <f>((COUNT(B6:B36)/31))</f>
        <v>0</v>
      </c>
      <c r="C39" s="19">
        <f>((COUNT(C6:C36)/31))</f>
        <v>0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0.9666666666666667</v>
      </c>
      <c r="L39" s="19">
        <f>((COUNT(L6:L35)/30))</f>
        <v>0.9666666666666667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0.967741935483871</v>
      </c>
      <c r="U39" s="19">
        <f>((COUNT(U6:U36)/31))</f>
        <v>0.8709677419354839</v>
      </c>
      <c r="V39" s="19"/>
      <c r="W39" s="19">
        <f>((COUNT(W6:W36)/31))</f>
        <v>0.06451612903225806</v>
      </c>
      <c r="X39" s="19">
        <f>((COUNT(X6:X36)/31))</f>
        <v>0.06451612903225806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0.5806451612903226</v>
      </c>
      <c r="AD39" s="19">
        <f>((COUNT(AD6:AD36)/31))</f>
        <v>0.5806451612903226</v>
      </c>
      <c r="AE39" s="19"/>
      <c r="AF39" s="19">
        <f>((COUNT(AF6:AF35)/30))</f>
        <v>1</v>
      </c>
      <c r="AG39" s="19">
        <f>((COUNT(AG6:AG35)/30))</f>
        <v>1</v>
      </c>
      <c r="AH39" s="19"/>
      <c r="AI39" s="19">
        <f>((COUNT(AI6:AI36)/31))</f>
        <v>0.8709677419354839</v>
      </c>
      <c r="AJ39" s="19">
        <f>((COUNT(AJ6:AJ36)/31))</f>
        <v>0.8709677419354839</v>
      </c>
      <c r="AK39" s="44"/>
    </row>
    <row r="40" spans="1:37" ht="13.5" thickBot="1">
      <c r="A40" s="5" t="s">
        <v>15</v>
      </c>
      <c r="B40" s="21">
        <f>MAX(B6:B36)</f>
        <v>0</v>
      </c>
      <c r="C40" s="21">
        <f>MAX(C6:C36)</f>
        <v>0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31.6</v>
      </c>
      <c r="I40" s="21">
        <f>MAX(I6:I36)</f>
        <v>23.3026967446009</v>
      </c>
      <c r="J40" s="20"/>
      <c r="K40" s="21">
        <f>MAX(K6:K36)</f>
        <v>31.1</v>
      </c>
      <c r="L40" s="21">
        <f>MAX(L6:L36)</f>
        <v>19.44933116436</v>
      </c>
      <c r="M40" s="20"/>
      <c r="N40" s="21">
        <f>MAX(N6:N36)</f>
        <v>38.8575263023376</v>
      </c>
      <c r="O40" s="21">
        <f>MAX(O6:O36)</f>
        <v>24.0863582690557</v>
      </c>
      <c r="P40" s="21"/>
      <c r="Q40" s="21">
        <f>MAX(Q6:Q36)</f>
        <v>63.4031772613525</v>
      </c>
      <c r="R40" s="21">
        <f>MAX(R6:R36)</f>
        <v>26.3791530443274</v>
      </c>
      <c r="S40" s="21"/>
      <c r="T40" s="21">
        <f>MAX(T6:T36)</f>
        <v>46.8938275973002</v>
      </c>
      <c r="U40" s="21">
        <f>MAX(U6:U36)</f>
        <v>30.6187185807662</v>
      </c>
      <c r="V40" s="21"/>
      <c r="W40" s="21">
        <f>MAX(W6:W36)</f>
        <v>26.4151744842529</v>
      </c>
      <c r="X40" s="21">
        <f>MAX(X6:X36)</f>
        <v>15.3024867773056</v>
      </c>
      <c r="Y40" s="21"/>
      <c r="Z40" s="21"/>
      <c r="AA40" s="21"/>
      <c r="AB40" s="21"/>
      <c r="AC40" s="21">
        <f>MAX(AC6:AC36)</f>
        <v>31.3796236515045</v>
      </c>
      <c r="AD40" s="21">
        <f>MAX(AD6:AD36)</f>
        <v>22.1022079785665</v>
      </c>
      <c r="AE40" s="21"/>
      <c r="AF40" s="21">
        <f>MAX(AF6:AF36)</f>
        <v>26.2167491118113</v>
      </c>
      <c r="AG40" s="21">
        <f>MAX(AG6:AG36)</f>
        <v>21.162509004275</v>
      </c>
      <c r="AH40" s="21"/>
      <c r="AI40" s="21">
        <f>MAX(AI6:AI36)</f>
        <v>29.3194664319356</v>
      </c>
      <c r="AJ40" s="21">
        <f>MAX(AJ6:AJ36)</f>
        <v>23.531435251236</v>
      </c>
      <c r="AK40" s="22"/>
    </row>
    <row r="41" spans="1:37" ht="13.5" thickBot="1">
      <c r="A41" s="5" t="s">
        <v>16</v>
      </c>
      <c r="B41" s="21">
        <f>MIN(B6:B36)</f>
        <v>0</v>
      </c>
      <c r="C41" s="21">
        <f>MIN(C6:C36)</f>
        <v>0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7.1</v>
      </c>
      <c r="I41" s="21">
        <f>MIN(I6:I36)</f>
        <v>3.07473865896463</v>
      </c>
      <c r="J41" s="20"/>
      <c r="K41" s="21">
        <f>MIN(K6:K36)</f>
        <v>8.7</v>
      </c>
      <c r="L41" s="21">
        <f>MIN(L6:L36)</f>
        <v>5.46276793696664</v>
      </c>
      <c r="M41" s="20"/>
      <c r="N41" s="21">
        <f>MIN(N6:N36)</f>
        <v>10.3088214198748</v>
      </c>
      <c r="O41" s="21">
        <f>MIN(O6:O36)</f>
        <v>4.34096863865852</v>
      </c>
      <c r="P41" s="21"/>
      <c r="Q41" s="21">
        <f>MIN(Q6:Q36)</f>
        <v>6.21108534932137</v>
      </c>
      <c r="R41" s="21">
        <f>MIN(R6:R36)</f>
        <v>4.01773908237616</v>
      </c>
      <c r="S41" s="21"/>
      <c r="T41" s="21">
        <f>MIN(T6:T36)</f>
        <v>11.2727599143982</v>
      </c>
      <c r="U41" s="21">
        <f>MIN(U6:U36)</f>
        <v>6.28420278429985</v>
      </c>
      <c r="V41" s="21"/>
      <c r="W41" s="21">
        <f>MIN(W6:W36)</f>
        <v>22.2951423724492</v>
      </c>
      <c r="X41" s="21">
        <f>MIN(X6:X36)</f>
        <v>11.5414595396622</v>
      </c>
      <c r="Y41" s="21"/>
      <c r="Z41" s="21"/>
      <c r="AA41" s="21"/>
      <c r="AB41" s="21"/>
      <c r="AC41" s="21">
        <f>MIN(AC6:AC36)</f>
        <v>11.7371167341868</v>
      </c>
      <c r="AD41" s="21">
        <f>MIN(AD6:AD36)</f>
        <v>4.72717267274857</v>
      </c>
      <c r="AE41" s="21"/>
      <c r="AF41" s="21">
        <f>MIN(AF6:AF36)</f>
        <v>8.93407454697982</v>
      </c>
      <c r="AG41" s="21">
        <f>MIN(AG6:AG36)</f>
        <v>3.45538849631945</v>
      </c>
      <c r="AH41" s="21"/>
      <c r="AI41" s="21">
        <f>MIN(AI6:AI36)</f>
        <v>6.40225867927074</v>
      </c>
      <c r="AJ41" s="21">
        <f>MIN(AJ6:AJ36)</f>
        <v>4.78879430890083</v>
      </c>
      <c r="AK41" s="22"/>
    </row>
    <row r="42" spans="1:37" ht="13.5" thickBot="1">
      <c r="A42" s="5" t="s">
        <v>13</v>
      </c>
      <c r="B42" s="21" t="e">
        <f>AVERAGE(B6:B36)</f>
        <v>#DIV/0!</v>
      </c>
      <c r="C42" s="21" t="e">
        <f>AVERAGE(C6:C36)</f>
        <v>#DIV/0!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>
        <f>AVERAGE(H6:H36)</f>
        <v>19.590322580645168</v>
      </c>
      <c r="I42" s="21">
        <f>AVERAGE(I6:I36)</f>
        <v>13.287890587167666</v>
      </c>
      <c r="J42" s="20"/>
      <c r="K42" s="21">
        <f>AVERAGE(K6:K36)</f>
        <v>19.096551724137928</v>
      </c>
      <c r="L42" s="21">
        <f>AVERAGE(L6:L36)</f>
        <v>12.840936736405586</v>
      </c>
      <c r="M42" s="20"/>
      <c r="N42" s="21">
        <f>AVERAGE(N6:N36)</f>
        <v>23.5767047879301</v>
      </c>
      <c r="O42" s="21">
        <f>AVERAGE(O6:O36)</f>
        <v>12.74047369878845</v>
      </c>
      <c r="P42" s="21"/>
      <c r="Q42" s="21">
        <f>AVERAGE(Q6:Q36)</f>
        <v>30.30601255707452</v>
      </c>
      <c r="R42" s="21">
        <f>AVERAGE(R6:R36)</f>
        <v>14.722580603291782</v>
      </c>
      <c r="S42" s="21"/>
      <c r="T42" s="21">
        <f>AVERAGE(T6:T36)</f>
        <v>26.78239927677586</v>
      </c>
      <c r="U42" s="21">
        <f>AVERAGE(U6:U36)</f>
        <v>15.649883673917195</v>
      </c>
      <c r="V42" s="21"/>
      <c r="W42" s="21">
        <f>AVERAGE(W6:W36)</f>
        <v>24.35515842835105</v>
      </c>
      <c r="X42" s="21">
        <f>AVERAGE(X6:X36)</f>
        <v>13.421973158483901</v>
      </c>
      <c r="Y42" s="21"/>
      <c r="Z42" s="21"/>
      <c r="AA42" s="21"/>
      <c r="AB42" s="21"/>
      <c r="AC42" s="21">
        <f>AVERAGE(AC6:AC36)</f>
        <v>20.84005947687008</v>
      </c>
      <c r="AD42" s="21">
        <f>AVERAGE(AD6:AD36)</f>
        <v>12.623805993409071</v>
      </c>
      <c r="AE42" s="21"/>
      <c r="AF42" s="21">
        <f>AVERAGE(AF6:AF36)</f>
        <v>17.411038220868484</v>
      </c>
      <c r="AG42" s="21">
        <f>AVERAGE(AG6:AG36)</f>
        <v>12.138564739321108</v>
      </c>
      <c r="AH42" s="21"/>
      <c r="AI42" s="21">
        <f>AVERAGE(AI6:AI36)</f>
        <v>18.35509707695908</v>
      </c>
      <c r="AJ42" s="21">
        <f>AVERAGE(AJ6:AJ36)</f>
        <v>14.718024466048787</v>
      </c>
      <c r="AK42" s="22"/>
    </row>
    <row r="43" spans="1:37" ht="13.5" thickBot="1">
      <c r="A43" s="5" t="s">
        <v>22</v>
      </c>
      <c r="B43" s="98"/>
      <c r="C43" s="99"/>
      <c r="D43" s="33"/>
      <c r="E43" s="98"/>
      <c r="F43" s="98"/>
      <c r="G43" s="33"/>
      <c r="H43" s="98"/>
      <c r="I43" s="98"/>
      <c r="J43" s="33">
        <f>AVERAGE(J6:J36)</f>
        <v>0.6508783904006757</v>
      </c>
      <c r="K43" s="98"/>
      <c r="L43" s="98"/>
      <c r="M43" s="33">
        <f>AVERAGE(M6:M36)</f>
        <v>0.6860945454341195</v>
      </c>
      <c r="N43" s="98"/>
      <c r="O43" s="98"/>
      <c r="P43" s="33">
        <f>AVERAGE(P6:P36)</f>
        <v>0.56489674978784</v>
      </c>
      <c r="Q43" s="98"/>
      <c r="R43" s="99"/>
      <c r="S43" s="33">
        <f>AVERAGE(S6:S36)</f>
        <v>0.5486357099369331</v>
      </c>
      <c r="T43" s="113"/>
      <c r="U43" s="103"/>
      <c r="V43" s="33">
        <f>AVERAGE(V6:V36)</f>
        <v>0.58425208870065</v>
      </c>
      <c r="W43" s="113"/>
      <c r="X43" s="103"/>
      <c r="Y43" s="33">
        <f>AVERAGE(Y6:Y36)</f>
        <v>0.5616425183034369</v>
      </c>
      <c r="Z43" s="112"/>
      <c r="AA43" s="112"/>
      <c r="AB43" s="43"/>
      <c r="AC43" s="112"/>
      <c r="AD43" s="112"/>
      <c r="AE43" s="41">
        <f>AVERAGE(AE6:AE36)</f>
        <v>0.5969183850270022</v>
      </c>
      <c r="AF43" s="112"/>
      <c r="AG43" s="112"/>
      <c r="AH43" s="41">
        <f>AVERAGE(AH6:AH36)</f>
        <v>0.6780066634665227</v>
      </c>
      <c r="AI43" s="112"/>
      <c r="AJ43" s="112"/>
      <c r="AK43" s="41">
        <f>AVERAGE(AK6:AK36)</f>
        <v>0.7910876088957798</v>
      </c>
    </row>
    <row r="44" spans="1:37" ht="13.5" thickBot="1">
      <c r="A44" s="5" t="s">
        <v>22</v>
      </c>
      <c r="B44" s="93">
        <f>AVERAGE(B43:AK43)</f>
        <v>0.6291569622169956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6"/>
    </row>
    <row r="45" spans="1:19" ht="20.25" customHeight="1" thickBot="1">
      <c r="A45" s="6" t="s">
        <v>19</v>
      </c>
      <c r="B45" s="60">
        <f>SUM(B38:AK38)</f>
        <v>7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H6:H36 E26:E27 K6:K35 N6:N36 Q6:Q35 T6:T36 W6:W36 X6:X7 AC6:AC36 AF6:AF35 AI6:AI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2007-01-11T08:31:01Z</dcterms:modified>
  <cp:category/>
  <cp:version/>
  <cp:contentType/>
  <cp:contentStatus/>
</cp:coreProperties>
</file>