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<sst xmlns="http://schemas.openxmlformats.org/spreadsheetml/2006/main" count="73" uniqueCount="27">
  <si>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</si>
  <si>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</si>
  <si>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</si>
  <si>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</si>
  <si>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</si>
  <si>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</si>
  <si>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</si>
  <si>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</si>
  <si>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</si>
  <si>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</si>
  <si>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</si>
  <si>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</si>
  <si>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</si>
  <si>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</si>
  <si>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</si>
  <si>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</si>
  <si>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</si>
  <si>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</si>
  <si>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</si>
  <si>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</si>
  <si>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</si>
  <si>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</si>
  <si>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</si>
  <si>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</si>
  <si>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</si>
  <si>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</si>
  <si>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>Macerata - P.zza N. Sauro, Collevario Via Verga dal 01.04.06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</si>
</sst>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173" fontId="3" fillId="0" borderId="28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173" fontId="3" fillId="0" borderId="24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">
      <selection activeCell="B44" sqref="B44:AK44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9" width="5.281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7" t="s">
        <v>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34"/>
      <c r="AL1" s="45"/>
    </row>
    <row r="2" spans="1:37" ht="24.75" customHeight="1" thickBot="1">
      <c r="A2" s="14"/>
      <c r="B2" s="94" t="s">
        <v>24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28"/>
      <c r="T2" s="103" t="s">
        <v>25</v>
      </c>
      <c r="U2" s="94"/>
      <c r="V2" s="94"/>
      <c r="W2" s="94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35"/>
    </row>
    <row r="3" spans="1:37" s="1" customFormat="1" ht="12.75">
      <c r="A3" s="15"/>
      <c r="B3" s="101" t="s">
        <v>1</v>
      </c>
      <c r="C3" s="102"/>
      <c r="D3" s="30"/>
      <c r="E3" s="101" t="s">
        <v>2</v>
      </c>
      <c r="F3" s="102"/>
      <c r="G3" s="30"/>
      <c r="H3" s="101" t="s">
        <v>3</v>
      </c>
      <c r="I3" s="102"/>
      <c r="J3" s="30"/>
      <c r="K3" s="101" t="s">
        <v>4</v>
      </c>
      <c r="L3" s="102"/>
      <c r="M3" s="30"/>
      <c r="N3" s="101" t="s">
        <v>5</v>
      </c>
      <c r="O3" s="102"/>
      <c r="P3" s="30"/>
      <c r="Q3" s="101" t="s">
        <v>6</v>
      </c>
      <c r="R3" s="102"/>
      <c r="S3" s="32"/>
      <c r="T3" s="89" t="s">
        <v>7</v>
      </c>
      <c r="U3" s="89"/>
      <c r="V3" s="29"/>
      <c r="W3" s="89" t="s">
        <v>8</v>
      </c>
      <c r="X3" s="89"/>
      <c r="Y3" s="29"/>
      <c r="Z3" s="89" t="s">
        <v>9</v>
      </c>
      <c r="AA3" s="89"/>
      <c r="AB3" s="29"/>
      <c r="AC3" s="89" t="s">
        <v>10</v>
      </c>
      <c r="AD3" s="89"/>
      <c r="AE3" s="29"/>
      <c r="AF3" s="89" t="s">
        <v>11</v>
      </c>
      <c r="AG3" s="89"/>
      <c r="AH3" s="29"/>
      <c r="AI3" s="89" t="s">
        <v>12</v>
      </c>
      <c r="AJ3" s="99"/>
      <c r="AK3" s="38"/>
    </row>
    <row r="4" spans="1:37" ht="22.5" customHeight="1" thickBot="1">
      <c r="A4" s="2" t="s">
        <v>0</v>
      </c>
      <c r="B4" s="92" t="s">
        <v>14</v>
      </c>
      <c r="C4" s="93"/>
      <c r="D4" s="31"/>
      <c r="E4" s="92" t="s">
        <v>14</v>
      </c>
      <c r="F4" s="93"/>
      <c r="G4" s="31"/>
      <c r="H4" s="92" t="s">
        <v>14</v>
      </c>
      <c r="I4" s="93"/>
      <c r="J4" s="31"/>
      <c r="K4" s="92" t="s">
        <v>14</v>
      </c>
      <c r="L4" s="93"/>
      <c r="M4" s="31"/>
      <c r="N4" s="92" t="s">
        <v>14</v>
      </c>
      <c r="O4" s="93"/>
      <c r="P4" s="31"/>
      <c r="Q4" s="92" t="s">
        <v>14</v>
      </c>
      <c r="R4" s="93"/>
      <c r="S4" s="31"/>
      <c r="T4" s="92" t="s">
        <v>14</v>
      </c>
      <c r="U4" s="93"/>
      <c r="V4" s="31"/>
      <c r="W4" s="92" t="s">
        <v>14</v>
      </c>
      <c r="X4" s="93"/>
      <c r="Y4" s="31"/>
      <c r="Z4" s="92" t="s">
        <v>14</v>
      </c>
      <c r="AA4" s="93"/>
      <c r="AB4" s="31"/>
      <c r="AC4" s="92" t="s">
        <v>14</v>
      </c>
      <c r="AD4" s="93"/>
      <c r="AE4" s="31"/>
      <c r="AF4" s="92" t="s">
        <v>14</v>
      </c>
      <c r="AG4" s="93"/>
      <c r="AH4" s="31"/>
      <c r="AI4" s="92" t="s">
        <v>14</v>
      </c>
      <c r="AJ4" s="100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9">
        <v>31.230419990591642</v>
      </c>
      <c r="C6" s="49"/>
      <c r="D6" s="55"/>
      <c r="E6" s="56"/>
      <c r="F6" s="53"/>
      <c r="G6" s="55"/>
      <c r="H6" s="74">
        <v>40.66111093900068</v>
      </c>
      <c r="I6" s="59">
        <v>16.1009811560313</v>
      </c>
      <c r="J6" s="55">
        <f aca="true" t="shared" si="0" ref="J6:J34">I6/H6</f>
        <v>0.39597986341754904</v>
      </c>
      <c r="K6" s="59">
        <v>23.8</v>
      </c>
      <c r="L6" s="78">
        <v>13.740424712499</v>
      </c>
      <c r="M6" s="55">
        <f aca="true" t="shared" si="1" ref="M6:M35">L6/K6</f>
        <v>0.577328769432731</v>
      </c>
      <c r="N6" s="59">
        <v>11.7683978875478</v>
      </c>
      <c r="O6" s="78">
        <v>7.07475629060165</v>
      </c>
      <c r="P6" s="55">
        <f aca="true" t="shared" si="2" ref="P6:P36">O6/N6</f>
        <v>0.601165626638736</v>
      </c>
      <c r="Q6" s="59">
        <v>8.46619738141696</v>
      </c>
      <c r="R6" s="78">
        <v>5.2435594201088</v>
      </c>
      <c r="S6" s="55">
        <f>R6/Q6</f>
        <v>0.6193523708315908</v>
      </c>
      <c r="T6" s="59">
        <v>18.3703707404759</v>
      </c>
      <c r="U6" s="78">
        <v>7.97035915955253</v>
      </c>
      <c r="V6" s="55">
        <f aca="true" t="shared" si="3" ref="V6:V35">U6/T6</f>
        <v>0.4338703487345107</v>
      </c>
      <c r="W6" s="59"/>
      <c r="X6" s="54"/>
      <c r="Y6" s="55"/>
      <c r="Z6" s="59">
        <v>17.9623796542486</v>
      </c>
      <c r="AA6" s="78">
        <v>7.27017399539118</v>
      </c>
      <c r="AB6" s="55">
        <f aca="true" t="shared" si="4" ref="AB6:AB35">AA6/Z6</f>
        <v>0.4047444790351919</v>
      </c>
      <c r="AC6" s="59">
        <v>28.5245465437571</v>
      </c>
      <c r="AD6" s="59">
        <v>17.7518972953161</v>
      </c>
      <c r="AE6" s="55">
        <f aca="true" t="shared" si="5" ref="AE6:AE36">AD6/AC6</f>
        <v>0.6223375810053425</v>
      </c>
      <c r="AF6" s="59">
        <v>18.0364828109741</v>
      </c>
      <c r="AG6" s="59">
        <v>8.79894303282102</v>
      </c>
      <c r="AH6" s="55">
        <f aca="true" t="shared" si="6" ref="AH6:AH35">AG6/AF6</f>
        <v>0.4878414004013798</v>
      </c>
      <c r="AI6" s="59">
        <v>41.0936311086019</v>
      </c>
      <c r="AJ6" s="54">
        <v>19.9472455183665</v>
      </c>
      <c r="AK6" s="55">
        <f aca="true" t="shared" si="7" ref="AK6:AK36">AJ6/AI6</f>
        <v>0.4854096603352011</v>
      </c>
      <c r="AL6" s="13"/>
    </row>
    <row r="7" spans="1:38" ht="12.75" customHeight="1">
      <c r="A7" s="11">
        <v>2</v>
      </c>
      <c r="B7" s="80">
        <v>25.012746880621773</v>
      </c>
      <c r="C7" s="41"/>
      <c r="D7" s="55"/>
      <c r="E7" s="82"/>
      <c r="F7" s="41"/>
      <c r="G7" s="55"/>
      <c r="H7" s="74">
        <v>19.38626948077756</v>
      </c>
      <c r="I7" s="54">
        <v>8.73218438029289</v>
      </c>
      <c r="J7" s="55">
        <f t="shared" si="0"/>
        <v>0.4504313936702098</v>
      </c>
      <c r="K7" s="54">
        <v>23.5</v>
      </c>
      <c r="L7" s="54">
        <v>14.7962475617727</v>
      </c>
      <c r="M7" s="55">
        <f t="shared" si="1"/>
        <v>0.6296275558201149</v>
      </c>
      <c r="N7" s="54">
        <v>17.5689551432927</v>
      </c>
      <c r="O7" s="54">
        <v>9.66327389081319</v>
      </c>
      <c r="P7" s="55">
        <f t="shared" si="2"/>
        <v>0.5500198396546273</v>
      </c>
      <c r="Q7" s="54">
        <v>10.0391416135042</v>
      </c>
      <c r="R7" s="54">
        <v>4.95107626914978</v>
      </c>
      <c r="S7" s="55">
        <f aca="true" t="shared" si="8" ref="S7:S16">R7/Q7</f>
        <v>0.4931772515779453</v>
      </c>
      <c r="T7" s="54">
        <v>15.3275196552277</v>
      </c>
      <c r="U7" s="54">
        <v>6.15449302395185</v>
      </c>
      <c r="V7" s="55">
        <f t="shared" si="3"/>
        <v>0.4015322219373413</v>
      </c>
      <c r="W7" s="54"/>
      <c r="X7" s="54"/>
      <c r="Y7" s="55"/>
      <c r="Z7" s="54">
        <v>18.5978911121686</v>
      </c>
      <c r="AA7" s="54">
        <v>9.33009440700213</v>
      </c>
      <c r="AB7" s="55">
        <f t="shared" si="4"/>
        <v>0.5016748593015178</v>
      </c>
      <c r="AC7" s="54">
        <v>29.2369014819463</v>
      </c>
      <c r="AD7" s="54">
        <v>17.0964372952779</v>
      </c>
      <c r="AE7" s="55">
        <f t="shared" si="5"/>
        <v>0.5847554435901801</v>
      </c>
      <c r="AF7" s="54">
        <v>11.3295756578445</v>
      </c>
      <c r="AG7" s="54">
        <v>4.23309589425723</v>
      </c>
      <c r="AH7" s="55">
        <f t="shared" si="6"/>
        <v>0.3736323426487973</v>
      </c>
      <c r="AI7" s="54">
        <v>37.48068968455</v>
      </c>
      <c r="AJ7" s="54">
        <v>23.6761161486308</v>
      </c>
      <c r="AK7" s="55">
        <f t="shared" si="7"/>
        <v>0.6316883800137324</v>
      </c>
      <c r="AL7" s="13"/>
    </row>
    <row r="8" spans="1:38" ht="12.75" customHeight="1">
      <c r="A8" s="11">
        <v>3</v>
      </c>
      <c r="B8" s="80">
        <v>23.064149086659825</v>
      </c>
      <c r="C8" s="41"/>
      <c r="D8" s="55"/>
      <c r="E8" s="75">
        <v>49.59957878511591</v>
      </c>
      <c r="F8" s="41"/>
      <c r="G8" s="55"/>
      <c r="H8" s="74">
        <v>29.662500074156277</v>
      </c>
      <c r="I8" s="54">
        <v>7.56392765045166</v>
      </c>
      <c r="J8" s="55">
        <f t="shared" si="0"/>
        <v>0.2549996673086164</v>
      </c>
      <c r="K8" s="54">
        <v>25.1</v>
      </c>
      <c r="L8" s="54">
        <v>17.1964595732482</v>
      </c>
      <c r="M8" s="55">
        <f t="shared" si="1"/>
        <v>0.6851179112847888</v>
      </c>
      <c r="N8" s="54">
        <v>19.6450880224054</v>
      </c>
      <c r="O8" s="54">
        <v>10.5687302152316</v>
      </c>
      <c r="P8" s="55">
        <f t="shared" si="2"/>
        <v>0.5379833474493914</v>
      </c>
      <c r="Q8" s="54">
        <v>8.01921578248342</v>
      </c>
      <c r="R8" s="54">
        <v>4.84644747773806</v>
      </c>
      <c r="S8" s="55">
        <f t="shared" si="8"/>
        <v>0.604354292139673</v>
      </c>
      <c r="T8" s="54">
        <v>15.760548889637</v>
      </c>
      <c r="U8" s="54">
        <v>6.88242640702621</v>
      </c>
      <c r="V8" s="55">
        <f t="shared" si="3"/>
        <v>0.4366869742431113</v>
      </c>
      <c r="W8" s="54">
        <v>16.8070617516836</v>
      </c>
      <c r="X8" s="54">
        <v>7.79684015115102</v>
      </c>
      <c r="Y8" s="55">
        <f aca="true" t="shared" si="9" ref="Y8:Y36">X8/W8</f>
        <v>0.46390263011736677</v>
      </c>
      <c r="Z8" s="54">
        <v>20.1111130299775</v>
      </c>
      <c r="AA8" s="54">
        <v>10.0376284848089</v>
      </c>
      <c r="AB8" s="55">
        <f t="shared" si="4"/>
        <v>0.4991085510705884</v>
      </c>
      <c r="AC8" s="54">
        <v>30.7264809608459</v>
      </c>
      <c r="AD8" s="54">
        <v>17.420842051506</v>
      </c>
      <c r="AE8" s="55">
        <f t="shared" si="5"/>
        <v>0.5669650902654622</v>
      </c>
      <c r="AF8" s="54">
        <v>14.0046014785767</v>
      </c>
      <c r="AG8" s="54">
        <v>5.68002478281657</v>
      </c>
      <c r="AH8" s="55">
        <f t="shared" si="6"/>
        <v>0.4055827501771822</v>
      </c>
      <c r="AI8" s="54">
        <v>24.9834332267443</v>
      </c>
      <c r="AJ8" s="54">
        <v>15.4135191837947</v>
      </c>
      <c r="AK8" s="55">
        <f t="shared" si="7"/>
        <v>0.6169496019183951</v>
      </c>
      <c r="AL8" s="13"/>
    </row>
    <row r="9" spans="1:38" ht="12.75" customHeight="1">
      <c r="A9" s="11">
        <v>4</v>
      </c>
      <c r="B9" s="80">
        <v>25.102097956109866</v>
      </c>
      <c r="C9" s="41"/>
      <c r="D9" s="55"/>
      <c r="E9" s="75">
        <v>87.32946496147807</v>
      </c>
      <c r="F9" s="41"/>
      <c r="G9" s="55"/>
      <c r="H9" s="74">
        <v>27.53352698580671</v>
      </c>
      <c r="I9" s="54">
        <v>9.93825604518255</v>
      </c>
      <c r="J9" s="55">
        <f t="shared" si="0"/>
        <v>0.36095107068214083</v>
      </c>
      <c r="K9" s="54">
        <v>11.6</v>
      </c>
      <c r="L9" s="54">
        <v>5.39254648344857</v>
      </c>
      <c r="M9" s="55">
        <f t="shared" si="1"/>
        <v>0.4648746968490147</v>
      </c>
      <c r="N9" s="54">
        <v>21.4819883108139</v>
      </c>
      <c r="O9" s="54">
        <v>11.881983757019</v>
      </c>
      <c r="P9" s="55">
        <f t="shared" si="2"/>
        <v>0.55311378002369</v>
      </c>
      <c r="Q9" s="54">
        <v>10.3685233178346</v>
      </c>
      <c r="R9" s="54">
        <v>5.98999781409899</v>
      </c>
      <c r="S9" s="55">
        <f t="shared" si="8"/>
        <v>0.5777098271839507</v>
      </c>
      <c r="T9" s="54">
        <v>22.203138033549</v>
      </c>
      <c r="U9" s="54">
        <v>12.2382840712865</v>
      </c>
      <c r="V9" s="55">
        <f t="shared" si="3"/>
        <v>0.5511961441123512</v>
      </c>
      <c r="W9" s="54">
        <v>11.3485020073977</v>
      </c>
      <c r="X9" s="54">
        <v>3.90941394459118</v>
      </c>
      <c r="Y9" s="55">
        <f t="shared" si="9"/>
        <v>0.34448722325138303</v>
      </c>
      <c r="Z9" s="54">
        <v>27.818426211675</v>
      </c>
      <c r="AA9" s="54">
        <v>11.9383613069852</v>
      </c>
      <c r="AB9" s="55">
        <f t="shared" si="4"/>
        <v>0.42915300873400375</v>
      </c>
      <c r="AC9" s="54">
        <v>28.2949608167013</v>
      </c>
      <c r="AD9" s="54">
        <v>11.4696821173032</v>
      </c>
      <c r="AE9" s="55">
        <f t="shared" si="5"/>
        <v>0.4053613006077443</v>
      </c>
      <c r="AF9" s="54">
        <v>15.2503059208393</v>
      </c>
      <c r="AG9" s="54">
        <v>6.76049932837486</v>
      </c>
      <c r="AH9" s="55">
        <f t="shared" si="6"/>
        <v>0.4433025385501772</v>
      </c>
      <c r="AI9" s="54">
        <v>16.7087597449621</v>
      </c>
      <c r="AJ9" s="54">
        <v>9.45111101865768</v>
      </c>
      <c r="AK9" s="55">
        <f t="shared" si="7"/>
        <v>0.5656380942042876</v>
      </c>
      <c r="AL9" s="13"/>
    </row>
    <row r="10" spans="1:38" ht="12.75" customHeight="1">
      <c r="A10" s="11">
        <v>5</v>
      </c>
      <c r="B10" s="80">
        <v>15.446639583558502</v>
      </c>
      <c r="C10" s="41"/>
      <c r="D10" s="55"/>
      <c r="E10" s="75">
        <v>26.67586348817372</v>
      </c>
      <c r="F10" s="41"/>
      <c r="G10" s="55"/>
      <c r="H10" s="74">
        <v>11.806561299666605</v>
      </c>
      <c r="I10" s="54">
        <v>7.4045722981294</v>
      </c>
      <c r="J10" s="55">
        <f t="shared" si="0"/>
        <v>0.6271574008884782</v>
      </c>
      <c r="K10" s="54">
        <v>28</v>
      </c>
      <c r="L10" s="54">
        <v>13.757396141688</v>
      </c>
      <c r="M10" s="55">
        <f t="shared" si="1"/>
        <v>0.4913355764888571</v>
      </c>
      <c r="N10" s="54">
        <v>26.3819804986318</v>
      </c>
      <c r="O10" s="54">
        <v>16.1477324167887</v>
      </c>
      <c r="P10" s="55">
        <f t="shared" si="2"/>
        <v>0.6120743064617965</v>
      </c>
      <c r="Q10" s="54">
        <v>13.6330897808075</v>
      </c>
      <c r="R10" s="54">
        <v>7.59880709648132</v>
      </c>
      <c r="S10" s="55">
        <f t="shared" si="8"/>
        <v>0.5573796709810295</v>
      </c>
      <c r="T10" s="54">
        <v>30.5558375517527</v>
      </c>
      <c r="U10" s="54">
        <v>16.9519765377045</v>
      </c>
      <c r="V10" s="55">
        <f t="shared" si="3"/>
        <v>0.5547868393066556</v>
      </c>
      <c r="W10" s="54">
        <v>10.8379155794779</v>
      </c>
      <c r="X10" s="54">
        <v>4.82471858461698</v>
      </c>
      <c r="Y10" s="55">
        <f t="shared" si="9"/>
        <v>0.4451703419569729</v>
      </c>
      <c r="Z10" s="54">
        <v>40.4809904098511</v>
      </c>
      <c r="AA10" s="54">
        <v>18.1905078887939</v>
      </c>
      <c r="AB10" s="55">
        <f t="shared" si="4"/>
        <v>0.4493592598556387</v>
      </c>
      <c r="AC10" s="54">
        <v>27.1117601792018</v>
      </c>
      <c r="AD10" s="54">
        <v>9.35724151134491</v>
      </c>
      <c r="AE10" s="55">
        <f t="shared" si="5"/>
        <v>0.34513589119614285</v>
      </c>
      <c r="AF10" s="54">
        <v>12.619228541851</v>
      </c>
      <c r="AG10" s="54">
        <v>5.31740979353587</v>
      </c>
      <c r="AH10" s="55">
        <f t="shared" si="6"/>
        <v>0.42137360266524726</v>
      </c>
      <c r="AI10" s="54">
        <v>34.8033839066823</v>
      </c>
      <c r="AJ10" s="54">
        <v>24.7968589464823</v>
      </c>
      <c r="AK10" s="55">
        <f t="shared" si="7"/>
        <v>0.7124841369727059</v>
      </c>
      <c r="AL10" s="13"/>
    </row>
    <row r="11" spans="1:38" ht="12.75" customHeight="1">
      <c r="A11" s="11">
        <v>6</v>
      </c>
      <c r="B11" s="80">
        <v>22.933719639099824</v>
      </c>
      <c r="C11" s="41"/>
      <c r="D11" s="55"/>
      <c r="E11" s="75">
        <v>28.352118186749756</v>
      </c>
      <c r="F11" s="41"/>
      <c r="G11" s="55"/>
      <c r="H11" s="74">
        <v>17.478205648567354</v>
      </c>
      <c r="I11" s="54">
        <v>6.6421461502711</v>
      </c>
      <c r="J11" s="55">
        <f t="shared" si="0"/>
        <v>0.3800244878578563</v>
      </c>
      <c r="K11" s="54">
        <v>25</v>
      </c>
      <c r="L11" s="54">
        <v>11.985504368941</v>
      </c>
      <c r="M11" s="55">
        <f t="shared" si="1"/>
        <v>0.47942017475764</v>
      </c>
      <c r="N11" s="54">
        <v>43.1169642607371</v>
      </c>
      <c r="O11" s="54">
        <v>27.5059338410695</v>
      </c>
      <c r="P11" s="55">
        <f t="shared" si="2"/>
        <v>0.637937626469607</v>
      </c>
      <c r="Q11" s="54">
        <v>15.223464841428</v>
      </c>
      <c r="R11" s="54">
        <v>8.17035385966301</v>
      </c>
      <c r="S11" s="55">
        <f t="shared" si="8"/>
        <v>0.536694763299142</v>
      </c>
      <c r="T11" s="54">
        <v>37.9452700614929</v>
      </c>
      <c r="U11" s="54">
        <v>21.1705525716146</v>
      </c>
      <c r="V11" s="55">
        <f t="shared" si="3"/>
        <v>0.5579233600737661</v>
      </c>
      <c r="W11" s="54">
        <v>10.9828152855237</v>
      </c>
      <c r="X11" s="54">
        <v>6.59353937705358</v>
      </c>
      <c r="Y11" s="55">
        <f t="shared" si="9"/>
        <v>0.600350566374765</v>
      </c>
      <c r="Z11" s="54">
        <v>43.8120293617249</v>
      </c>
      <c r="AA11" s="54">
        <v>22.4172265529633</v>
      </c>
      <c r="AB11" s="55">
        <f t="shared" si="4"/>
        <v>0.5116682993129611</v>
      </c>
      <c r="AC11" s="54">
        <v>22.2149008274078</v>
      </c>
      <c r="AD11" s="54">
        <v>8.73618023395538</v>
      </c>
      <c r="AE11" s="55">
        <f t="shared" si="5"/>
        <v>0.3932576742893695</v>
      </c>
      <c r="AF11" s="54">
        <v>18.3387524286906</v>
      </c>
      <c r="AG11" s="54">
        <v>10.0244730909665</v>
      </c>
      <c r="AH11" s="55">
        <f t="shared" si="6"/>
        <v>0.5466278652239952</v>
      </c>
      <c r="AI11" s="54">
        <v>21.3538641929626</v>
      </c>
      <c r="AJ11" s="54">
        <v>13.5591891904672</v>
      </c>
      <c r="AK11" s="55">
        <f t="shared" si="7"/>
        <v>0.6349759026254264</v>
      </c>
      <c r="AL11" s="13"/>
    </row>
    <row r="12" spans="1:38" ht="12.75" customHeight="1">
      <c r="A12" s="11">
        <v>7</v>
      </c>
      <c r="B12" s="80">
        <v>30.47781595970867</v>
      </c>
      <c r="C12" s="41"/>
      <c r="D12" s="55"/>
      <c r="E12" s="75">
        <v>37.80725483412963</v>
      </c>
      <c r="F12" s="41"/>
      <c r="G12" s="55"/>
      <c r="H12" s="74">
        <v>17.92335971386348</v>
      </c>
      <c r="I12" s="54">
        <v>8.21846256653468</v>
      </c>
      <c r="J12" s="55">
        <f t="shared" si="0"/>
        <v>0.4585335951371778</v>
      </c>
      <c r="K12" s="54">
        <v>16.3</v>
      </c>
      <c r="L12" s="54">
        <v>8.01853362719218</v>
      </c>
      <c r="M12" s="55">
        <f t="shared" si="1"/>
        <v>0.4919345783553485</v>
      </c>
      <c r="N12" s="54">
        <v>35.7862883408864</v>
      </c>
      <c r="O12" s="54">
        <v>24.4993209044139</v>
      </c>
      <c r="P12" s="55">
        <f t="shared" si="2"/>
        <v>0.6846007798026664</v>
      </c>
      <c r="Q12" s="54">
        <v>13.6667206088702</v>
      </c>
      <c r="R12" s="54">
        <v>7.05406122622283</v>
      </c>
      <c r="S12" s="55">
        <f t="shared" si="8"/>
        <v>0.5161487841965897</v>
      </c>
      <c r="T12" s="54">
        <v>25.5088923844424</v>
      </c>
      <c r="U12" s="54">
        <v>15.794130563736</v>
      </c>
      <c r="V12" s="55">
        <f t="shared" si="3"/>
        <v>0.6191617544856111</v>
      </c>
      <c r="W12" s="54">
        <v>12.7900464932124</v>
      </c>
      <c r="X12" s="54">
        <v>5.69615419705709</v>
      </c>
      <c r="Y12" s="55">
        <f t="shared" si="9"/>
        <v>0.44535836520062727</v>
      </c>
      <c r="Z12" s="54">
        <v>49.4389923413595</v>
      </c>
      <c r="AA12" s="54">
        <v>25.8981785774231</v>
      </c>
      <c r="AB12" s="55">
        <f t="shared" si="4"/>
        <v>0.5238411494838922</v>
      </c>
      <c r="AC12" s="54">
        <v>13.4997667074203</v>
      </c>
      <c r="AD12" s="54">
        <v>7.60944791634877</v>
      </c>
      <c r="AE12" s="55">
        <f t="shared" si="5"/>
        <v>0.563672549405328</v>
      </c>
      <c r="AF12" s="54">
        <v>23.3918045759201</v>
      </c>
      <c r="AG12" s="54">
        <v>13.3058649301529</v>
      </c>
      <c r="AH12" s="55">
        <f t="shared" si="6"/>
        <v>0.5688259273442362</v>
      </c>
      <c r="AI12" s="54">
        <v>25.1142684221268</v>
      </c>
      <c r="AJ12" s="54">
        <v>17.6130084196726</v>
      </c>
      <c r="AK12" s="55">
        <f t="shared" si="7"/>
        <v>0.7013148113107984</v>
      </c>
      <c r="AL12" s="13"/>
    </row>
    <row r="13" spans="1:38" ht="12.75" customHeight="1">
      <c r="A13" s="11">
        <v>8</v>
      </c>
      <c r="B13" s="80">
        <v>20.918313983892702</v>
      </c>
      <c r="C13" s="41"/>
      <c r="D13" s="55"/>
      <c r="E13" s="75">
        <v>50.30657990716484</v>
      </c>
      <c r="F13" s="41"/>
      <c r="G13" s="55"/>
      <c r="H13" s="74">
        <v>19.91841417553702</v>
      </c>
      <c r="I13" s="54">
        <v>10.1239706476529</v>
      </c>
      <c r="J13" s="55">
        <f t="shared" si="0"/>
        <v>0.5082719215712839</v>
      </c>
      <c r="K13" s="54">
        <v>22.5</v>
      </c>
      <c r="L13" s="54">
        <v>14.2077115178108</v>
      </c>
      <c r="M13" s="55">
        <f t="shared" si="1"/>
        <v>0.6314538452360355</v>
      </c>
      <c r="N13" s="54">
        <v>28.6232838008715</v>
      </c>
      <c r="O13" s="54">
        <v>20.102534542913</v>
      </c>
      <c r="P13" s="55">
        <f t="shared" si="2"/>
        <v>0.702314056023891</v>
      </c>
      <c r="Q13" s="54">
        <v>21.2994930346807</v>
      </c>
      <c r="R13" s="54">
        <v>11.8216229279836</v>
      </c>
      <c r="S13" s="55">
        <f t="shared" si="8"/>
        <v>0.5550189813783433</v>
      </c>
      <c r="T13" s="54">
        <v>14.4559514956041</v>
      </c>
      <c r="U13" s="54">
        <v>7.88446444272995</v>
      </c>
      <c r="V13" s="55">
        <f t="shared" si="3"/>
        <v>0.5454130394064708</v>
      </c>
      <c r="W13" s="54">
        <v>12.7436394294103</v>
      </c>
      <c r="X13" s="54">
        <v>6.66627325614293</v>
      </c>
      <c r="Y13" s="55">
        <f t="shared" si="9"/>
        <v>0.5231059222185954</v>
      </c>
      <c r="Z13" s="54">
        <v>41.8513377507528</v>
      </c>
      <c r="AA13" s="54">
        <v>22.3164532979329</v>
      </c>
      <c r="AB13" s="55">
        <f t="shared" si="4"/>
        <v>0.533231540431022</v>
      </c>
      <c r="AC13" s="54">
        <v>14.7307856082916</v>
      </c>
      <c r="AD13" s="54">
        <v>9.13386877377828</v>
      </c>
      <c r="AE13" s="55">
        <f t="shared" si="5"/>
        <v>0.6200530655090825</v>
      </c>
      <c r="AF13" s="54">
        <v>24.0667533079783</v>
      </c>
      <c r="AG13" s="54">
        <v>15.2194884816806</v>
      </c>
      <c r="AH13" s="55">
        <f t="shared" si="6"/>
        <v>0.6323864414497169</v>
      </c>
      <c r="AI13" s="54">
        <v>22.2248502175013</v>
      </c>
      <c r="AJ13" s="54">
        <v>15.0953485369682</v>
      </c>
      <c r="AK13" s="55">
        <f t="shared" si="7"/>
        <v>0.6792103608905825</v>
      </c>
      <c r="AL13" s="13"/>
    </row>
    <row r="14" spans="1:38" ht="12.75" customHeight="1">
      <c r="A14" s="11">
        <v>9</v>
      </c>
      <c r="B14" s="80">
        <v>28.32903990995145</v>
      </c>
      <c r="C14" s="41"/>
      <c r="D14" s="55"/>
      <c r="E14" s="75">
        <v>62.28371008490064</v>
      </c>
      <c r="F14" s="41"/>
      <c r="G14" s="55"/>
      <c r="H14" s="75">
        <v>33.14201940172793</v>
      </c>
      <c r="I14" s="54">
        <v>14.7908227841059</v>
      </c>
      <c r="J14" s="55">
        <f t="shared" si="0"/>
        <v>0.44628610601002633</v>
      </c>
      <c r="K14" s="54">
        <v>23.4</v>
      </c>
      <c r="L14" s="54">
        <v>14.8604325850805</v>
      </c>
      <c r="M14" s="55">
        <f t="shared" si="1"/>
        <v>0.6350612215846368</v>
      </c>
      <c r="N14" s="54">
        <v>13.3147251208623</v>
      </c>
      <c r="O14" s="54">
        <v>9.04432305693626</v>
      </c>
      <c r="P14" s="55">
        <f t="shared" si="2"/>
        <v>0.6792722324222135</v>
      </c>
      <c r="Q14" s="54">
        <v>19.7414360841115</v>
      </c>
      <c r="R14" s="54">
        <v>9.93131530284882</v>
      </c>
      <c r="S14" s="55">
        <f t="shared" si="8"/>
        <v>0.5030695467409203</v>
      </c>
      <c r="T14" s="54">
        <v>21.8260307709376</v>
      </c>
      <c r="U14" s="54">
        <v>14.5985903342565</v>
      </c>
      <c r="V14" s="55">
        <f t="shared" si="3"/>
        <v>0.6688614383195692</v>
      </c>
      <c r="W14" s="54">
        <v>9.47862716515859</v>
      </c>
      <c r="X14" s="54">
        <v>5.03450440367063</v>
      </c>
      <c r="Y14" s="55">
        <f t="shared" si="9"/>
        <v>0.5311427821717045</v>
      </c>
      <c r="Z14" s="54">
        <v>18.2514020800591</v>
      </c>
      <c r="AA14" s="54">
        <v>6.6853832765059</v>
      </c>
      <c r="AB14" s="55">
        <f t="shared" si="4"/>
        <v>0.3662942302832798</v>
      </c>
      <c r="AC14" s="54">
        <v>15.951065381368</v>
      </c>
      <c r="AD14" s="54">
        <v>8.06004365285238</v>
      </c>
      <c r="AE14" s="55">
        <f t="shared" si="5"/>
        <v>0.505298139036349</v>
      </c>
      <c r="AF14" s="54">
        <v>14.8144563237826</v>
      </c>
      <c r="AG14" s="54">
        <v>8.46378099918365</v>
      </c>
      <c r="AH14" s="55">
        <f t="shared" si="6"/>
        <v>0.5713190423057374</v>
      </c>
      <c r="AI14" s="54">
        <v>11.2388609846433</v>
      </c>
      <c r="AJ14" s="54">
        <v>5.28398714462916</v>
      </c>
      <c r="AK14" s="55">
        <f t="shared" si="7"/>
        <v>0.47015326124677254</v>
      </c>
      <c r="AL14" s="13"/>
    </row>
    <row r="15" spans="1:38" ht="12.75" customHeight="1">
      <c r="A15" s="11">
        <v>10</v>
      </c>
      <c r="B15" s="80">
        <v>35.82600628652103</v>
      </c>
      <c r="C15" s="41"/>
      <c r="D15" s="55"/>
      <c r="E15" s="75">
        <v>92.88752481838551</v>
      </c>
      <c r="F15" s="41"/>
      <c r="G15" s="55"/>
      <c r="H15" s="75">
        <v>11.004688783471053</v>
      </c>
      <c r="I15" s="54">
        <v>10.2250270090605</v>
      </c>
      <c r="J15" s="55">
        <f t="shared" si="0"/>
        <v>0.92915185610868</v>
      </c>
      <c r="K15" s="54">
        <v>33.4</v>
      </c>
      <c r="L15" s="54">
        <v>20.9886355002721</v>
      </c>
      <c r="M15" s="55">
        <f t="shared" si="1"/>
        <v>0.6284022604871886</v>
      </c>
      <c r="N15" s="54">
        <v>13.8690352837245</v>
      </c>
      <c r="O15" s="54">
        <v>7.39724063873291</v>
      </c>
      <c r="P15" s="55">
        <f t="shared" si="2"/>
        <v>0.5333637479034805</v>
      </c>
      <c r="Q15" s="54">
        <v>23.0303447246552</v>
      </c>
      <c r="R15" s="54">
        <v>11.5076499183973</v>
      </c>
      <c r="S15" s="55">
        <f t="shared" si="8"/>
        <v>0.4996733681575227</v>
      </c>
      <c r="T15" s="54">
        <v>32.4589898983637</v>
      </c>
      <c r="U15" s="54">
        <v>21.4047418435415</v>
      </c>
      <c r="V15" s="55">
        <f t="shared" si="3"/>
        <v>0.6594395546677361</v>
      </c>
      <c r="W15" s="54">
        <v>11.8985341588656</v>
      </c>
      <c r="X15" s="54">
        <v>6.60282202561696</v>
      </c>
      <c r="Y15" s="55">
        <f t="shared" si="9"/>
        <v>0.5549273496598903</v>
      </c>
      <c r="Z15" s="54">
        <v>17.4915854136149</v>
      </c>
      <c r="AA15" s="54">
        <v>7.83917077382406</v>
      </c>
      <c r="AB15" s="55">
        <f t="shared" si="4"/>
        <v>0.4481681098914165</v>
      </c>
      <c r="AC15" s="54">
        <v>28.7821702559789</v>
      </c>
      <c r="AD15" s="54">
        <v>14.5116678873698</v>
      </c>
      <c r="AE15" s="55">
        <f t="shared" si="5"/>
        <v>0.504189495034875</v>
      </c>
      <c r="AF15" s="54">
        <v>22.697892665863</v>
      </c>
      <c r="AG15" s="54">
        <v>15.5242087393999</v>
      </c>
      <c r="AH15" s="55">
        <f t="shared" si="6"/>
        <v>0.6839493413742271</v>
      </c>
      <c r="AI15" s="54">
        <v>16.7782379786174</v>
      </c>
      <c r="AJ15" s="54">
        <v>8.22453680634499</v>
      </c>
      <c r="AK15" s="55">
        <f t="shared" si="7"/>
        <v>0.49019073497625565</v>
      </c>
      <c r="AL15" s="13"/>
    </row>
    <row r="16" spans="1:38" ht="12.75" customHeight="1">
      <c r="A16" s="11">
        <v>11</v>
      </c>
      <c r="B16" s="80">
        <v>34.11287571542274</v>
      </c>
      <c r="C16" s="41"/>
      <c r="D16" s="55"/>
      <c r="E16" s="75">
        <v>40.30493562725978</v>
      </c>
      <c r="F16" s="41"/>
      <c r="G16" s="55"/>
      <c r="H16" s="75">
        <v>13.68863823471306</v>
      </c>
      <c r="I16" s="54">
        <v>5.57032382488251</v>
      </c>
      <c r="J16" s="55">
        <f t="shared" si="0"/>
        <v>0.40693045790023935</v>
      </c>
      <c r="K16" s="54">
        <v>21.1</v>
      </c>
      <c r="L16" s="54">
        <v>9.8868003098861</v>
      </c>
      <c r="M16" s="55">
        <f t="shared" si="1"/>
        <v>0.4685687350656919</v>
      </c>
      <c r="N16" s="54">
        <v>22.2282021840413</v>
      </c>
      <c r="O16" s="54">
        <v>11.1732645233472</v>
      </c>
      <c r="P16" s="55">
        <f t="shared" si="2"/>
        <v>0.5026616381674369</v>
      </c>
      <c r="Q16" s="54">
        <v>11.9489757496378</v>
      </c>
      <c r="R16" s="54">
        <v>6.52041069666545</v>
      </c>
      <c r="S16" s="55">
        <f t="shared" si="8"/>
        <v>0.5456878341110616</v>
      </c>
      <c r="T16" s="54">
        <v>28.9230551322301</v>
      </c>
      <c r="U16" s="54">
        <v>15.9912585814794</v>
      </c>
      <c r="V16" s="55">
        <f t="shared" si="3"/>
        <v>0.5528896760169609</v>
      </c>
      <c r="W16" s="54">
        <v>14.666627407074</v>
      </c>
      <c r="X16" s="54">
        <v>8.42082564036051</v>
      </c>
      <c r="Y16" s="55">
        <f t="shared" si="9"/>
        <v>0.5741487396276926</v>
      </c>
      <c r="Z16" s="54">
        <v>25.6110134124756</v>
      </c>
      <c r="AA16" s="54">
        <v>12.9812687238057</v>
      </c>
      <c r="AB16" s="55">
        <f t="shared" si="4"/>
        <v>0.5068627513771978</v>
      </c>
      <c r="AC16" s="54">
        <v>37.97691766421</v>
      </c>
      <c r="AD16" s="54">
        <v>21.8345930576324</v>
      </c>
      <c r="AE16" s="55">
        <f t="shared" si="5"/>
        <v>0.5749437921922147</v>
      </c>
      <c r="AF16" s="54">
        <v>12.530611594518</v>
      </c>
      <c r="AG16" s="54">
        <v>5.63382617632548</v>
      </c>
      <c r="AH16" s="55">
        <f t="shared" si="6"/>
        <v>0.4496050439222149</v>
      </c>
      <c r="AI16" s="54">
        <v>10.0469149053097</v>
      </c>
      <c r="AJ16" s="54">
        <v>5.84214121103287</v>
      </c>
      <c r="AK16" s="55">
        <f t="shared" si="7"/>
        <v>0.5814860846432922</v>
      </c>
      <c r="AL16" s="13"/>
    </row>
    <row r="17" spans="1:38" ht="12.75" customHeight="1">
      <c r="A17" s="11">
        <v>12</v>
      </c>
      <c r="B17" s="80">
        <v>28.451228903413792</v>
      </c>
      <c r="C17" s="41"/>
      <c r="D17" s="55"/>
      <c r="E17" s="75">
        <v>26.672560032312138</v>
      </c>
      <c r="F17" s="41"/>
      <c r="G17" s="55"/>
      <c r="H17" s="75"/>
      <c r="I17" s="54">
        <v>9.72023320198059</v>
      </c>
      <c r="J17" s="55"/>
      <c r="K17" s="54">
        <v>13</v>
      </c>
      <c r="L17" s="54">
        <v>6.96854889392853</v>
      </c>
      <c r="M17" s="55">
        <f t="shared" si="1"/>
        <v>0.5360422226098869</v>
      </c>
      <c r="N17" s="54">
        <v>24.694694519043</v>
      </c>
      <c r="O17" s="54">
        <v>14.9677379528681</v>
      </c>
      <c r="P17" s="55">
        <f t="shared" si="2"/>
        <v>0.6061114844456131</v>
      </c>
      <c r="Q17" s="54">
        <v>15.3764858643214</v>
      </c>
      <c r="R17" s="54">
        <v>8.539952536424</v>
      </c>
      <c r="S17" s="55">
        <f>R17/Q17</f>
        <v>0.5553903936034924</v>
      </c>
      <c r="T17" s="54">
        <v>30.0343174537023</v>
      </c>
      <c r="U17" s="54">
        <v>16.2392630974452</v>
      </c>
      <c r="V17" s="55">
        <f t="shared" si="3"/>
        <v>0.5406902661423192</v>
      </c>
      <c r="W17" s="54">
        <v>13.8115752538045</v>
      </c>
      <c r="X17" s="54">
        <v>7.27163265148799</v>
      </c>
      <c r="Y17" s="55">
        <f t="shared" si="9"/>
        <v>0.526488291006847</v>
      </c>
      <c r="Z17" s="54">
        <v>38.5891841252645</v>
      </c>
      <c r="AA17" s="54">
        <v>18.3728751738866</v>
      </c>
      <c r="AB17" s="55">
        <f t="shared" si="4"/>
        <v>0.4761146313497155</v>
      </c>
      <c r="AC17" s="54">
        <v>36.6029183069865</v>
      </c>
      <c r="AD17" s="54">
        <v>25.3863059679667</v>
      </c>
      <c r="AE17" s="55">
        <f t="shared" si="5"/>
        <v>0.6935596160681303</v>
      </c>
      <c r="AF17" s="54">
        <v>23.2012998263041</v>
      </c>
      <c r="AG17" s="54">
        <v>12.9596078594526</v>
      </c>
      <c r="AH17" s="55">
        <f t="shared" si="6"/>
        <v>0.5585724919066756</v>
      </c>
      <c r="AI17" s="54">
        <v>18.8226192792257</v>
      </c>
      <c r="AJ17" s="54">
        <v>10.6129616101583</v>
      </c>
      <c r="AK17" s="55">
        <f t="shared" si="7"/>
        <v>0.5638408476907195</v>
      </c>
      <c r="AL17" s="13"/>
    </row>
    <row r="18" spans="1:38" ht="12.75" customHeight="1">
      <c r="A18" s="11">
        <v>13</v>
      </c>
      <c r="B18" s="80">
        <v>35.872204328076094</v>
      </c>
      <c r="C18" s="41"/>
      <c r="D18" s="55"/>
      <c r="E18" s="75">
        <v>34.309894592379315</v>
      </c>
      <c r="F18" s="41"/>
      <c r="G18" s="55"/>
      <c r="H18" s="75"/>
      <c r="I18" s="54">
        <v>16.8296316862106</v>
      </c>
      <c r="J18" s="55"/>
      <c r="K18" s="54">
        <v>15</v>
      </c>
      <c r="L18" s="54">
        <v>7.69031251470248</v>
      </c>
      <c r="M18" s="55">
        <f t="shared" si="1"/>
        <v>0.5126875009801654</v>
      </c>
      <c r="N18" s="54">
        <v>25.4845414161682</v>
      </c>
      <c r="O18" s="54">
        <v>14.8176372845968</v>
      </c>
      <c r="P18" s="55">
        <f t="shared" si="2"/>
        <v>0.5814362927949734</v>
      </c>
      <c r="Q18" s="54">
        <v>23.2787188688914</v>
      </c>
      <c r="R18" s="54">
        <v>13.5448344945908</v>
      </c>
      <c r="S18" s="55">
        <f>R18/Q18</f>
        <v>0.5818548078559207</v>
      </c>
      <c r="T18" s="54">
        <v>29.5287754933039</v>
      </c>
      <c r="U18" s="54">
        <v>16.9235133727392</v>
      </c>
      <c r="V18" s="55">
        <f t="shared" si="3"/>
        <v>0.5731193755926949</v>
      </c>
      <c r="W18" s="54">
        <v>11.5382104317347</v>
      </c>
      <c r="X18" s="54">
        <v>5.9699765642484</v>
      </c>
      <c r="Y18" s="55">
        <f t="shared" si="9"/>
        <v>0.5174092290628166</v>
      </c>
      <c r="Z18" s="54">
        <v>35.3654900391897</v>
      </c>
      <c r="AA18" s="54">
        <v>22.3592140674591</v>
      </c>
      <c r="AB18" s="55">
        <f t="shared" si="4"/>
        <v>0.6322325533360938</v>
      </c>
      <c r="AC18" s="54">
        <v>47.0241901874542</v>
      </c>
      <c r="AD18" s="54">
        <v>29.9499665101369</v>
      </c>
      <c r="AE18" s="55">
        <f t="shared" si="5"/>
        <v>0.636905524385349</v>
      </c>
      <c r="AF18" s="54">
        <v>24.6735299825668</v>
      </c>
      <c r="AG18" s="54">
        <v>15.336773181955</v>
      </c>
      <c r="AH18" s="55">
        <f t="shared" si="6"/>
        <v>0.6215881226882115</v>
      </c>
      <c r="AI18" s="54">
        <v>30.4275408585866</v>
      </c>
      <c r="AJ18" s="54">
        <v>15.2485222617785</v>
      </c>
      <c r="AK18" s="55">
        <f t="shared" si="7"/>
        <v>0.5011421176836706</v>
      </c>
      <c r="AL18" s="13"/>
    </row>
    <row r="19" spans="1:38" ht="12.75" customHeight="1">
      <c r="A19" s="11">
        <v>14</v>
      </c>
      <c r="B19" s="80">
        <v>45.294727127577985</v>
      </c>
      <c r="C19" s="41"/>
      <c r="D19" s="55"/>
      <c r="E19" s="75">
        <v>40.129867896297135</v>
      </c>
      <c r="F19" s="41"/>
      <c r="G19" s="55"/>
      <c r="H19" s="75"/>
      <c r="I19" s="54">
        <v>14.7626530329386</v>
      </c>
      <c r="J19" s="55"/>
      <c r="K19" s="54">
        <v>13.6</v>
      </c>
      <c r="L19" s="54">
        <v>6.46229303876559</v>
      </c>
      <c r="M19" s="55">
        <f t="shared" si="1"/>
        <v>0.4751686057915875</v>
      </c>
      <c r="N19" s="54">
        <v>14.9336332877477</v>
      </c>
      <c r="O19" s="54">
        <v>9.12023697296778</v>
      </c>
      <c r="P19" s="55">
        <f t="shared" si="2"/>
        <v>0.6107178874179586</v>
      </c>
      <c r="Q19" s="54">
        <v>28.0147109429042</v>
      </c>
      <c r="R19" s="54">
        <v>14.9233427842458</v>
      </c>
      <c r="S19" s="55">
        <f>R19/Q19</f>
        <v>0.532696654077943</v>
      </c>
      <c r="T19" s="54">
        <v>31.1758216222127</v>
      </c>
      <c r="U19" s="54">
        <v>17.2210290034612</v>
      </c>
      <c r="V19" s="55">
        <f t="shared" si="3"/>
        <v>0.5523841267808403</v>
      </c>
      <c r="W19" s="54">
        <v>15.2910271485647</v>
      </c>
      <c r="X19" s="54">
        <v>6.58435455958049</v>
      </c>
      <c r="Y19" s="55">
        <f t="shared" si="9"/>
        <v>0.4306025027362883</v>
      </c>
      <c r="Z19" s="54">
        <v>31.495019197464</v>
      </c>
      <c r="AA19" s="54">
        <v>19.9379206895828</v>
      </c>
      <c r="AB19" s="55">
        <f t="shared" si="4"/>
        <v>0.633049961474169</v>
      </c>
      <c r="AC19" s="54">
        <v>39.6715784072876</v>
      </c>
      <c r="AD19" s="54">
        <v>25.7173843383789</v>
      </c>
      <c r="AE19" s="55">
        <f t="shared" si="5"/>
        <v>0.6482571495984304</v>
      </c>
      <c r="AF19" s="54">
        <v>22.4427852431933</v>
      </c>
      <c r="AG19" s="54">
        <v>10.4026128848394</v>
      </c>
      <c r="AH19" s="55">
        <f t="shared" si="6"/>
        <v>0.4635170177014647</v>
      </c>
      <c r="AI19" s="54">
        <v>43.8364517688751</v>
      </c>
      <c r="AJ19" s="54">
        <v>23.6246107419332</v>
      </c>
      <c r="AK19" s="55">
        <f t="shared" si="7"/>
        <v>0.5389261627855387</v>
      </c>
      <c r="AL19" s="13"/>
    </row>
    <row r="20" spans="1:38" ht="12.75" customHeight="1">
      <c r="A20" s="11">
        <v>15</v>
      </c>
      <c r="B20" s="80">
        <v>52.73357678667944</v>
      </c>
      <c r="C20" s="41"/>
      <c r="D20" s="55"/>
      <c r="E20" s="75">
        <v>27.21247108674917</v>
      </c>
      <c r="F20" s="41"/>
      <c r="G20" s="55"/>
      <c r="H20" s="75"/>
      <c r="I20" s="54">
        <v>21.8735036849976</v>
      </c>
      <c r="J20" s="55"/>
      <c r="K20" s="54">
        <v>17.4</v>
      </c>
      <c r="L20" s="54">
        <v>9.68166261911392</v>
      </c>
      <c r="M20" s="55">
        <f t="shared" si="1"/>
        <v>0.5564173919030989</v>
      </c>
      <c r="N20" s="54">
        <v>17.3115459680557</v>
      </c>
      <c r="O20" s="54">
        <v>10.0832573374112</v>
      </c>
      <c r="P20" s="55">
        <f t="shared" si="2"/>
        <v>0.5824585138737712</v>
      </c>
      <c r="Q20" s="54">
        <v>22.6112337907155</v>
      </c>
      <c r="R20" s="54">
        <v>10.3837653795878</v>
      </c>
      <c r="S20" s="55">
        <f aca="true" t="shared" si="10" ref="S20:S30">R20/Q20</f>
        <v>0.45923037529475835</v>
      </c>
      <c r="T20" s="54">
        <v>24.2937075573465</v>
      </c>
      <c r="U20" s="54">
        <v>14.685739973317</v>
      </c>
      <c r="V20" s="55">
        <f t="shared" si="3"/>
        <v>0.6045079755179642</v>
      </c>
      <c r="W20" s="54">
        <v>14.6180326143901</v>
      </c>
      <c r="X20" s="54">
        <v>7.42631473143895</v>
      </c>
      <c r="Y20" s="55">
        <f t="shared" si="9"/>
        <v>0.508024227838186</v>
      </c>
      <c r="Z20" s="54">
        <v>24.042537132899</v>
      </c>
      <c r="AA20" s="54">
        <v>14.3896492875141</v>
      </c>
      <c r="AB20" s="55">
        <f t="shared" si="4"/>
        <v>0.5985079364949295</v>
      </c>
      <c r="AC20" s="54">
        <v>30.1116089026133</v>
      </c>
      <c r="AD20" s="54">
        <v>21.0355922778447</v>
      </c>
      <c r="AE20" s="55">
        <f t="shared" si="5"/>
        <v>0.6985874566144183</v>
      </c>
      <c r="AF20" s="54">
        <v>21.5964874426524</v>
      </c>
      <c r="AG20" s="54">
        <v>11.3376008669535</v>
      </c>
      <c r="AH20" s="55">
        <f t="shared" si="6"/>
        <v>0.5249742995040058</v>
      </c>
      <c r="AI20" s="54">
        <v>38.6023725668589</v>
      </c>
      <c r="AJ20" s="54">
        <v>24.6568811734517</v>
      </c>
      <c r="AK20" s="55">
        <f t="shared" si="7"/>
        <v>0.6387400445593402</v>
      </c>
      <c r="AL20" s="13"/>
    </row>
    <row r="21" spans="1:38" ht="12.75" customHeight="1">
      <c r="A21" s="11">
        <v>16</v>
      </c>
      <c r="B21" s="80">
        <v>47.37387652851817</v>
      </c>
      <c r="C21" s="41"/>
      <c r="D21" s="55"/>
      <c r="E21" s="54">
        <v>23.837239329855876</v>
      </c>
      <c r="F21" s="54"/>
      <c r="G21" s="55"/>
      <c r="H21" s="54"/>
      <c r="I21" s="54">
        <v>22.1787610675978</v>
      </c>
      <c r="J21" s="55"/>
      <c r="K21" s="54">
        <v>20.3</v>
      </c>
      <c r="L21" s="54">
        <v>11.8164755105972</v>
      </c>
      <c r="M21" s="55">
        <f t="shared" si="1"/>
        <v>0.5820923896845911</v>
      </c>
      <c r="N21" s="54">
        <v>21.4930952787399</v>
      </c>
      <c r="O21" s="54">
        <v>11.0280892650286</v>
      </c>
      <c r="P21" s="55">
        <f t="shared" si="2"/>
        <v>0.5130991661278839</v>
      </c>
      <c r="Q21" s="54">
        <v>31.9426214798637</v>
      </c>
      <c r="R21" s="84">
        <v>15.3632497787476</v>
      </c>
      <c r="S21" s="55">
        <f t="shared" si="10"/>
        <v>0.4809639618474155</v>
      </c>
      <c r="T21" s="54">
        <v>19.578960750414</v>
      </c>
      <c r="U21" s="54">
        <v>10.156232532702</v>
      </c>
      <c r="V21" s="55">
        <f t="shared" si="3"/>
        <v>0.5187319522302656</v>
      </c>
      <c r="W21" s="54">
        <v>19.5289769172668</v>
      </c>
      <c r="X21" s="54">
        <v>9.97076414028803</v>
      </c>
      <c r="Y21" s="55">
        <f t="shared" si="9"/>
        <v>0.5105625441890019</v>
      </c>
      <c r="Z21" s="54">
        <v>9.3222830692927</v>
      </c>
      <c r="AA21" s="84">
        <v>4.69664429063382</v>
      </c>
      <c r="AB21" s="55">
        <f t="shared" si="4"/>
        <v>0.5038083756654435</v>
      </c>
      <c r="AC21" s="54">
        <v>26.7283385276794</v>
      </c>
      <c r="AD21" s="54">
        <v>16.5677162647247</v>
      </c>
      <c r="AE21" s="55">
        <f t="shared" si="5"/>
        <v>0.6198558225969588</v>
      </c>
      <c r="AF21" s="54">
        <v>25.926783601443</v>
      </c>
      <c r="AG21" s="54">
        <v>15.7183555165927</v>
      </c>
      <c r="AH21" s="55">
        <f t="shared" si="6"/>
        <v>0.6062593709355397</v>
      </c>
      <c r="AI21" s="54">
        <v>34.2851756413778</v>
      </c>
      <c r="AJ21" s="54">
        <v>25.7465128898621</v>
      </c>
      <c r="AK21" s="55">
        <f t="shared" si="7"/>
        <v>0.7509517570850467</v>
      </c>
      <c r="AL21" s="13"/>
    </row>
    <row r="22" spans="1:38" ht="12.75" customHeight="1">
      <c r="A22" s="11">
        <v>17</v>
      </c>
      <c r="B22" s="80">
        <v>47.8728191537235</v>
      </c>
      <c r="C22" s="41"/>
      <c r="D22" s="55"/>
      <c r="E22" s="54"/>
      <c r="F22" s="54"/>
      <c r="G22" s="55"/>
      <c r="H22" s="54"/>
      <c r="I22" s="54">
        <v>22.7138125896454</v>
      </c>
      <c r="J22" s="55"/>
      <c r="K22" s="54">
        <v>21.7</v>
      </c>
      <c r="L22" s="54">
        <v>12.4912311236064</v>
      </c>
      <c r="M22" s="55">
        <f t="shared" si="1"/>
        <v>0.575632770673106</v>
      </c>
      <c r="N22" s="54">
        <v>22.719113111496</v>
      </c>
      <c r="O22" s="54">
        <v>9.7215517560641</v>
      </c>
      <c r="P22" s="55">
        <f t="shared" si="2"/>
        <v>0.427901903932374</v>
      </c>
      <c r="Q22" s="54">
        <v>29.3317361672719</v>
      </c>
      <c r="R22" s="54">
        <v>13.971456805865</v>
      </c>
      <c r="S22" s="55">
        <f t="shared" si="10"/>
        <v>0.4763255992140769</v>
      </c>
      <c r="T22" s="54">
        <v>19.5996522108714</v>
      </c>
      <c r="U22" s="54">
        <v>8.09712626536687</v>
      </c>
      <c r="V22" s="55">
        <f t="shared" si="3"/>
        <v>0.4131260176583955</v>
      </c>
      <c r="W22" s="54">
        <v>28.6695496241252</v>
      </c>
      <c r="X22" s="54">
        <v>15.0171606938044</v>
      </c>
      <c r="Y22" s="55">
        <f t="shared" si="9"/>
        <v>0.5238017649627665</v>
      </c>
      <c r="Z22" s="54">
        <v>8.45130994915962</v>
      </c>
      <c r="AA22" s="54">
        <v>4.13359068334103</v>
      </c>
      <c r="AB22" s="55">
        <f t="shared" si="4"/>
        <v>0.4891065063531441</v>
      </c>
      <c r="AC22" s="54">
        <v>29.8844720522563</v>
      </c>
      <c r="AD22" s="54">
        <v>15.0600210030874</v>
      </c>
      <c r="AE22" s="55">
        <f t="shared" si="5"/>
        <v>0.5039413437437774</v>
      </c>
      <c r="AF22" s="54">
        <v>33.0483204921087</v>
      </c>
      <c r="AG22" s="54">
        <v>21.7386821905772</v>
      </c>
      <c r="AH22" s="55">
        <f t="shared" si="6"/>
        <v>0.6577847789804622</v>
      </c>
      <c r="AI22" s="54">
        <v>29.8480608463287</v>
      </c>
      <c r="AJ22" s="54">
        <v>25.0198358694712</v>
      </c>
      <c r="AK22" s="55">
        <f t="shared" si="7"/>
        <v>0.838239911071095</v>
      </c>
      <c r="AL22" s="13"/>
    </row>
    <row r="23" spans="1:38" ht="12.75" customHeight="1">
      <c r="A23" s="11">
        <v>18</v>
      </c>
      <c r="B23" s="80">
        <v>39.132893349169144</v>
      </c>
      <c r="C23" s="56"/>
      <c r="D23" s="55"/>
      <c r="E23" s="76"/>
      <c r="F23" s="54"/>
      <c r="G23" s="55"/>
      <c r="H23" s="76">
        <v>23.409289976727123</v>
      </c>
      <c r="I23" s="54">
        <v>29.0363099575043</v>
      </c>
      <c r="J23" s="55">
        <f t="shared" si="0"/>
        <v>1.2403755084571726</v>
      </c>
      <c r="K23" s="54">
        <v>13.7</v>
      </c>
      <c r="L23" s="54">
        <v>9.63890721400579</v>
      </c>
      <c r="M23" s="55">
        <f t="shared" si="1"/>
        <v>0.7035698696354592</v>
      </c>
      <c r="N23" s="54">
        <v>28.5128432909648</v>
      </c>
      <c r="O23" s="54">
        <v>12.8927308519681</v>
      </c>
      <c r="P23" s="55">
        <f t="shared" si="2"/>
        <v>0.4521727531836003</v>
      </c>
      <c r="Q23" s="54">
        <v>40.5537701447805</v>
      </c>
      <c r="R23" s="54">
        <v>19.1265341838201</v>
      </c>
      <c r="S23" s="55">
        <f t="shared" si="10"/>
        <v>0.4716339347867462</v>
      </c>
      <c r="T23" s="54">
        <v>23.0798351367315</v>
      </c>
      <c r="U23" s="54">
        <v>10.6046432256699</v>
      </c>
      <c r="V23" s="55">
        <f t="shared" si="3"/>
        <v>0.4594765587728413</v>
      </c>
      <c r="W23" s="54">
        <v>30.9243574142456</v>
      </c>
      <c r="X23" s="54">
        <v>16.4975097974141</v>
      </c>
      <c r="Y23" s="55">
        <f t="shared" si="9"/>
        <v>0.5334794698050659</v>
      </c>
      <c r="Z23" s="54">
        <v>10.4089025855064</v>
      </c>
      <c r="AA23" s="54">
        <v>4.92483946681023</v>
      </c>
      <c r="AB23" s="55">
        <f t="shared" si="4"/>
        <v>0.47313724250505446</v>
      </c>
      <c r="AC23" s="54">
        <v>24.9988370339076</v>
      </c>
      <c r="AD23" s="54">
        <v>13.3580160140991</v>
      </c>
      <c r="AE23" s="55">
        <f t="shared" si="5"/>
        <v>0.5343454975917771</v>
      </c>
      <c r="AF23" s="54">
        <v>28.7399378617605</v>
      </c>
      <c r="AG23" s="54">
        <v>17.4879606167475</v>
      </c>
      <c r="AH23" s="55">
        <f t="shared" si="6"/>
        <v>0.6084898548098758</v>
      </c>
      <c r="AI23" s="54">
        <v>19.5100151499112</v>
      </c>
      <c r="AJ23" s="54">
        <v>15.5699076255163</v>
      </c>
      <c r="AK23" s="55">
        <f t="shared" si="7"/>
        <v>0.7980469264570083</v>
      </c>
      <c r="AL23" s="13"/>
    </row>
    <row r="24" spans="1:38" ht="12.75" customHeight="1">
      <c r="A24" s="11">
        <v>19</v>
      </c>
      <c r="B24" s="80">
        <v>61.33875670173854</v>
      </c>
      <c r="C24" s="56"/>
      <c r="D24" s="55"/>
      <c r="E24" s="76"/>
      <c r="F24" s="54"/>
      <c r="G24" s="55"/>
      <c r="H24" s="76">
        <v>38.59506253365011</v>
      </c>
      <c r="I24" s="54">
        <v>24.9383331934611</v>
      </c>
      <c r="J24" s="55">
        <f t="shared" si="0"/>
        <v>0.6461534599592362</v>
      </c>
      <c r="K24" s="54">
        <v>15.7</v>
      </c>
      <c r="L24" s="54">
        <v>8.05048928658167</v>
      </c>
      <c r="M24" s="55">
        <f t="shared" si="1"/>
        <v>0.5127700182536096</v>
      </c>
      <c r="N24" s="54">
        <v>45.3137078285217</v>
      </c>
      <c r="O24" s="54">
        <v>17.4501847823461</v>
      </c>
      <c r="P24" s="55">
        <f t="shared" si="2"/>
        <v>0.3850972612610277</v>
      </c>
      <c r="Q24" s="54">
        <v>52.0057872931162</v>
      </c>
      <c r="R24" s="54">
        <v>21.2378873427709</v>
      </c>
      <c r="S24" s="55">
        <f t="shared" si="10"/>
        <v>0.4083754606592039</v>
      </c>
      <c r="T24" s="54">
        <v>29.6114641427994</v>
      </c>
      <c r="U24" s="54">
        <v>13.797923485438</v>
      </c>
      <c r="V24" s="55">
        <f t="shared" si="3"/>
        <v>0.4659655942339897</v>
      </c>
      <c r="W24" s="54">
        <v>30.1368708610535</v>
      </c>
      <c r="X24" s="54">
        <v>16.2234154576841</v>
      </c>
      <c r="Y24" s="55">
        <f t="shared" si="9"/>
        <v>0.5383244840674536</v>
      </c>
      <c r="Z24" s="54">
        <v>17.410785694917</v>
      </c>
      <c r="AA24" s="54">
        <v>7.12054104390352</v>
      </c>
      <c r="AB24" s="55">
        <f t="shared" si="4"/>
        <v>0.40897298770280827</v>
      </c>
      <c r="AC24" s="54">
        <v>23.9136014779409</v>
      </c>
      <c r="AD24" s="54">
        <v>12.6816657980283</v>
      </c>
      <c r="AE24" s="55">
        <f t="shared" si="5"/>
        <v>0.5303118315209234</v>
      </c>
      <c r="AF24" s="54">
        <v>17.0988265275955</v>
      </c>
      <c r="AG24" s="54">
        <v>10.4206476012866</v>
      </c>
      <c r="AH24" s="55">
        <f t="shared" si="6"/>
        <v>0.6094364186026976</v>
      </c>
      <c r="AI24" s="54">
        <v>7.81210901339849</v>
      </c>
      <c r="AJ24" s="54">
        <v>4.66387495398521</v>
      </c>
      <c r="AK24" s="55">
        <f t="shared" si="7"/>
        <v>0.5970058720361214</v>
      </c>
      <c r="AL24" s="13"/>
    </row>
    <row r="25" spans="1:38" ht="12.75" customHeight="1">
      <c r="A25" s="11">
        <v>20</v>
      </c>
      <c r="B25" s="80">
        <v>34.42051156529181</v>
      </c>
      <c r="C25" s="56"/>
      <c r="D25" s="55"/>
      <c r="E25" s="76"/>
      <c r="F25" s="54"/>
      <c r="G25" s="55"/>
      <c r="H25" s="76">
        <v>54.509598556274284</v>
      </c>
      <c r="I25" s="54">
        <v>28.625431060791</v>
      </c>
      <c r="J25" s="55">
        <f t="shared" si="0"/>
        <v>0.5251447785152711</v>
      </c>
      <c r="K25" s="54">
        <v>22.8</v>
      </c>
      <c r="L25" s="54">
        <v>12.6162337859472</v>
      </c>
      <c r="M25" s="55">
        <f t="shared" si="1"/>
        <v>0.5533435871029474</v>
      </c>
      <c r="N25" s="58">
        <v>30.1949631084095</v>
      </c>
      <c r="O25" s="54">
        <v>11.425994461233</v>
      </c>
      <c r="P25" s="55">
        <f t="shared" si="2"/>
        <v>0.37840729992648287</v>
      </c>
      <c r="Q25" s="54">
        <v>61.4970771471659</v>
      </c>
      <c r="R25" s="54">
        <v>21.0298886696498</v>
      </c>
      <c r="S25" s="55">
        <f t="shared" si="10"/>
        <v>0.3419656615439481</v>
      </c>
      <c r="T25" s="54">
        <v>31.5324385960897</v>
      </c>
      <c r="U25" s="54">
        <v>15.0899125933647</v>
      </c>
      <c r="V25" s="55">
        <f t="shared" si="3"/>
        <v>0.47855203292890836</v>
      </c>
      <c r="W25" s="54">
        <v>30.5753660996755</v>
      </c>
      <c r="X25" s="54">
        <v>13.952315185381</v>
      </c>
      <c r="Y25" s="55">
        <f t="shared" si="9"/>
        <v>0.45632536794151674</v>
      </c>
      <c r="Z25" s="54">
        <v>18.5070748527845</v>
      </c>
      <c r="AA25" s="54">
        <v>8.9751966993014</v>
      </c>
      <c r="AB25" s="55">
        <f t="shared" si="4"/>
        <v>0.48496030683914526</v>
      </c>
      <c r="AC25" s="54">
        <v>27.0955727895101</v>
      </c>
      <c r="AD25" s="54">
        <v>16.7913453181585</v>
      </c>
      <c r="AE25" s="55">
        <f t="shared" si="5"/>
        <v>0.6197080773527391</v>
      </c>
      <c r="AF25" s="54">
        <v>13.6327169934909</v>
      </c>
      <c r="AG25" s="54">
        <v>7.69091948866844</v>
      </c>
      <c r="AH25" s="55">
        <f t="shared" si="6"/>
        <v>0.5641516282000543</v>
      </c>
      <c r="AI25" s="54">
        <v>12.5227383971214</v>
      </c>
      <c r="AJ25" s="54">
        <v>8.42215271790822</v>
      </c>
      <c r="AK25" s="55">
        <f t="shared" si="7"/>
        <v>0.672548802891564</v>
      </c>
      <c r="AL25" s="13"/>
    </row>
    <row r="26" spans="1:38" ht="12.75" customHeight="1">
      <c r="A26" s="11">
        <v>21</v>
      </c>
      <c r="B26" s="80">
        <v>32.85627313226596</v>
      </c>
      <c r="C26" s="56"/>
      <c r="D26" s="55"/>
      <c r="E26" s="76"/>
      <c r="F26" s="54"/>
      <c r="G26" s="55"/>
      <c r="H26" s="76">
        <v>53.2403664514703</v>
      </c>
      <c r="I26" s="54">
        <v>24.3251638412476</v>
      </c>
      <c r="J26" s="55">
        <f t="shared" si="0"/>
        <v>0.4568932459061959</v>
      </c>
      <c r="K26" s="77">
        <v>32.2</v>
      </c>
      <c r="L26" s="54">
        <v>18.0019913117091</v>
      </c>
      <c r="M26" s="55">
        <f t="shared" si="1"/>
        <v>0.5590680531586677</v>
      </c>
      <c r="N26" s="54">
        <v>26.6594394048055</v>
      </c>
      <c r="O26" s="54">
        <v>11.8829562067986</v>
      </c>
      <c r="P26" s="55">
        <f t="shared" si="2"/>
        <v>0.4457316609837128</v>
      </c>
      <c r="Q26" s="77">
        <v>64.9421182473501</v>
      </c>
      <c r="R26" s="54">
        <v>22.9650724331538</v>
      </c>
      <c r="S26" s="55">
        <f t="shared" si="10"/>
        <v>0.35362370450691094</v>
      </c>
      <c r="T26" s="77">
        <v>39.4385085105896</v>
      </c>
      <c r="U26" s="54">
        <v>16.4483322699865</v>
      </c>
      <c r="V26" s="55">
        <f t="shared" si="3"/>
        <v>0.4170627361724385</v>
      </c>
      <c r="W26" s="77">
        <v>22.5970065991084</v>
      </c>
      <c r="X26" s="54">
        <v>9.81164809068044</v>
      </c>
      <c r="Y26" s="55">
        <f t="shared" si="9"/>
        <v>0.4342012313731667</v>
      </c>
      <c r="Z26" s="77">
        <v>19.0815582275391</v>
      </c>
      <c r="AA26" s="54">
        <v>9.73151805003484</v>
      </c>
      <c r="AB26" s="55">
        <f t="shared" si="4"/>
        <v>0.5099959832415577</v>
      </c>
      <c r="AC26" s="77">
        <v>23.9789781570435</v>
      </c>
      <c r="AD26" s="77">
        <v>16.8004922072093</v>
      </c>
      <c r="AE26" s="55">
        <f t="shared" si="5"/>
        <v>0.7006342012232236</v>
      </c>
      <c r="AF26" s="77">
        <v>13.2400014996529</v>
      </c>
      <c r="AG26" s="77">
        <v>7.89404451847076</v>
      </c>
      <c r="AH26" s="55">
        <f t="shared" si="6"/>
        <v>0.5962268598442161</v>
      </c>
      <c r="AI26" s="77">
        <v>20.359970887502</v>
      </c>
      <c r="AJ26" s="54">
        <v>11.3520329991976</v>
      </c>
      <c r="AK26" s="55">
        <f t="shared" si="7"/>
        <v>0.5575662687300826</v>
      </c>
      <c r="AL26" s="13"/>
    </row>
    <row r="27" spans="1:38" ht="12.75" customHeight="1">
      <c r="A27" s="11">
        <v>22</v>
      </c>
      <c r="B27" s="80">
        <v>42.02451175158126</v>
      </c>
      <c r="C27" s="56"/>
      <c r="D27" s="55"/>
      <c r="E27" s="76"/>
      <c r="F27" s="54"/>
      <c r="G27" s="55"/>
      <c r="H27" s="76">
        <v>23.61521370784451</v>
      </c>
      <c r="I27" s="54">
        <v>10.7931001511487</v>
      </c>
      <c r="J27" s="55">
        <f t="shared" si="0"/>
        <v>0.4570401218754774</v>
      </c>
      <c r="K27" s="54">
        <v>30.1</v>
      </c>
      <c r="L27" s="54">
        <v>18.5448146263758</v>
      </c>
      <c r="M27" s="55">
        <f t="shared" si="1"/>
        <v>0.616106798218465</v>
      </c>
      <c r="N27" s="78">
        <v>31.4286924203237</v>
      </c>
      <c r="O27" s="54">
        <v>16.0991082191467</v>
      </c>
      <c r="P27" s="55">
        <f t="shared" si="2"/>
        <v>0.512242380428657</v>
      </c>
      <c r="Q27" s="54">
        <v>54.9435539245605</v>
      </c>
      <c r="R27" s="54">
        <v>18.8859455368736</v>
      </c>
      <c r="S27" s="55">
        <f t="shared" si="10"/>
        <v>0.3437335990825182</v>
      </c>
      <c r="T27" s="54">
        <v>37.5600205262502</v>
      </c>
      <c r="U27" s="54">
        <v>18.3136889139811</v>
      </c>
      <c r="V27" s="55">
        <f t="shared" si="3"/>
        <v>0.48758463540194036</v>
      </c>
      <c r="W27" s="54">
        <v>16.5766311089198</v>
      </c>
      <c r="X27" s="54">
        <v>8.12595768769582</v>
      </c>
      <c r="Y27" s="55">
        <f t="shared" si="9"/>
        <v>0.4902056174323192</v>
      </c>
      <c r="Z27" s="54">
        <v>20.6441500981649</v>
      </c>
      <c r="AA27" s="54">
        <v>11.0991244117419</v>
      </c>
      <c r="AB27" s="55">
        <f t="shared" si="4"/>
        <v>0.5376401721051488</v>
      </c>
      <c r="AC27" s="54">
        <v>13.4721105496089</v>
      </c>
      <c r="AD27" s="54">
        <v>9.32648668686549</v>
      </c>
      <c r="AE27" s="55">
        <f t="shared" si="5"/>
        <v>0.6922810388559528</v>
      </c>
      <c r="AF27" s="54">
        <v>6.12136084834735</v>
      </c>
      <c r="AG27" s="54">
        <v>3.75297451019287</v>
      </c>
      <c r="AH27" s="55">
        <f t="shared" si="6"/>
        <v>0.6130948008409113</v>
      </c>
      <c r="AI27" s="54">
        <v>25.9278235435486</v>
      </c>
      <c r="AJ27" s="54">
        <v>15.0185293356578</v>
      </c>
      <c r="AK27" s="55">
        <f t="shared" si="7"/>
        <v>0.5792437344550939</v>
      </c>
      <c r="AL27" s="13"/>
    </row>
    <row r="28" spans="1:38" ht="12.75" customHeight="1">
      <c r="A28" s="11">
        <v>23</v>
      </c>
      <c r="B28" s="80">
        <v>18.76743025084549</v>
      </c>
      <c r="C28" s="56"/>
      <c r="D28" s="55"/>
      <c r="E28" s="76">
        <v>13.639135746421308</v>
      </c>
      <c r="F28" s="54"/>
      <c r="G28" s="55"/>
      <c r="H28" s="76">
        <v>17.689652732461653</v>
      </c>
      <c r="I28" s="54">
        <v>7.28036035190929</v>
      </c>
      <c r="J28" s="55">
        <f t="shared" si="0"/>
        <v>0.41156038855128907</v>
      </c>
      <c r="K28" s="54">
        <v>24</v>
      </c>
      <c r="L28" s="54">
        <v>14.5415862798691</v>
      </c>
      <c r="M28" s="55">
        <f t="shared" si="1"/>
        <v>0.6058994283278791</v>
      </c>
      <c r="N28" s="54">
        <v>42.0881706078847</v>
      </c>
      <c r="O28" s="54">
        <v>19.5190003712972</v>
      </c>
      <c r="P28" s="55">
        <f t="shared" si="2"/>
        <v>0.4637645231280391</v>
      </c>
      <c r="Q28" s="54">
        <v>64.6575853029887</v>
      </c>
      <c r="R28" s="54">
        <v>24.23805920283</v>
      </c>
      <c r="S28" s="55">
        <f t="shared" si="10"/>
        <v>0.3748679925062038</v>
      </c>
      <c r="T28" s="54">
        <v>36.1121970017751</v>
      </c>
      <c r="U28" s="54">
        <v>20.4614851872126</v>
      </c>
      <c r="V28" s="55">
        <f t="shared" si="3"/>
        <v>0.5666087052584148</v>
      </c>
      <c r="W28" s="54">
        <v>19.205441792806</v>
      </c>
      <c r="X28" s="54">
        <v>10.1693898836772</v>
      </c>
      <c r="Y28" s="55">
        <f t="shared" si="9"/>
        <v>0.5295056470654304</v>
      </c>
      <c r="Z28" s="54">
        <v>26.5193735758464</v>
      </c>
      <c r="AA28" s="54">
        <v>14.813526670138</v>
      </c>
      <c r="AB28" s="55">
        <f t="shared" si="4"/>
        <v>0.5585926314500137</v>
      </c>
      <c r="AC28" s="54">
        <v>18.7181683282057</v>
      </c>
      <c r="AD28" s="54">
        <v>10.3724241360374</v>
      </c>
      <c r="AE28" s="55">
        <f t="shared" si="5"/>
        <v>0.554136705801902</v>
      </c>
      <c r="AF28" s="54">
        <v>15.2485760748386</v>
      </c>
      <c r="AG28" s="54">
        <v>8.9802069067955</v>
      </c>
      <c r="AH28" s="55">
        <f t="shared" si="6"/>
        <v>0.5889210154916417</v>
      </c>
      <c r="AI28" s="54">
        <v>23.0522329807281</v>
      </c>
      <c r="AJ28" s="54">
        <v>15.5845604340235</v>
      </c>
      <c r="AK28" s="55">
        <f t="shared" si="7"/>
        <v>0.6760542654176864</v>
      </c>
      <c r="AL28" s="13"/>
    </row>
    <row r="29" spans="1:38" ht="12.75" customHeight="1">
      <c r="A29" s="11">
        <v>24</v>
      </c>
      <c r="B29" s="80">
        <v>24.320749528083837</v>
      </c>
      <c r="C29" s="56"/>
      <c r="D29" s="55"/>
      <c r="E29" s="76">
        <v>11.71207045981568</v>
      </c>
      <c r="F29" s="54"/>
      <c r="G29" s="55"/>
      <c r="H29" s="76">
        <v>41.139686868211776</v>
      </c>
      <c r="I29" s="54">
        <v>17.8547375202179</v>
      </c>
      <c r="J29" s="55">
        <f t="shared" si="0"/>
        <v>0.4340027569343041</v>
      </c>
      <c r="K29" s="54">
        <v>29.3</v>
      </c>
      <c r="L29" s="54">
        <v>18.1454314390818</v>
      </c>
      <c r="M29" s="55">
        <f t="shared" si="1"/>
        <v>0.6192980013338498</v>
      </c>
      <c r="N29" s="54">
        <v>26.1976604859034</v>
      </c>
      <c r="O29" s="54">
        <v>14.1974338491758</v>
      </c>
      <c r="P29" s="55">
        <f t="shared" si="2"/>
        <v>0.5419351799301028</v>
      </c>
      <c r="Q29" s="54">
        <v>56.4629904429118</v>
      </c>
      <c r="R29" s="54">
        <v>23.1293972333272</v>
      </c>
      <c r="S29" s="55">
        <f t="shared" si="10"/>
        <v>0.40963819046588945</v>
      </c>
      <c r="T29" s="54">
        <v>42.261131366094</v>
      </c>
      <c r="U29" s="54">
        <v>27.0441023111343</v>
      </c>
      <c r="V29" s="55">
        <f t="shared" si="3"/>
        <v>0.6399284978165946</v>
      </c>
      <c r="W29" s="54">
        <v>22.2127063075701</v>
      </c>
      <c r="X29" s="54">
        <v>10.3130231525587</v>
      </c>
      <c r="Y29" s="55">
        <f t="shared" si="9"/>
        <v>0.4642848561430813</v>
      </c>
      <c r="Z29" s="54">
        <v>19.8033854166667</v>
      </c>
      <c r="AA29" s="54">
        <v>10.9324346383413</v>
      </c>
      <c r="AB29" s="55">
        <f t="shared" si="4"/>
        <v>0.552048773900066</v>
      </c>
      <c r="AC29" s="54">
        <v>24.7243935267131</v>
      </c>
      <c r="AD29" s="54">
        <v>10.3929736812909</v>
      </c>
      <c r="AE29" s="55">
        <f t="shared" si="5"/>
        <v>0.4203530278735439</v>
      </c>
      <c r="AF29" s="54">
        <v>22.3500854174296</v>
      </c>
      <c r="AG29" s="54">
        <v>13.7761219541232</v>
      </c>
      <c r="AH29" s="55">
        <f t="shared" si="6"/>
        <v>0.6163789398039599</v>
      </c>
      <c r="AI29" s="54">
        <v>17.4627482096354</v>
      </c>
      <c r="AJ29" s="54">
        <v>12.459983587265</v>
      </c>
      <c r="AK29" s="55">
        <f t="shared" si="7"/>
        <v>0.7135179089617733</v>
      </c>
      <c r="AL29" s="13"/>
    </row>
    <row r="30" spans="1:38" ht="12.75" customHeight="1">
      <c r="A30" s="11">
        <v>25</v>
      </c>
      <c r="B30" s="80">
        <v>28.03219591141081</v>
      </c>
      <c r="C30" s="56"/>
      <c r="D30" s="55"/>
      <c r="E30" s="76">
        <v>13.61963094691469</v>
      </c>
      <c r="F30" s="58"/>
      <c r="G30" s="55"/>
      <c r="H30" s="76">
        <v>49.11408022097412</v>
      </c>
      <c r="I30" s="54">
        <v>20.6240427494049</v>
      </c>
      <c r="J30" s="55">
        <f t="shared" si="0"/>
        <v>0.4199211846503729</v>
      </c>
      <c r="K30" s="54">
        <v>25.1</v>
      </c>
      <c r="L30" s="54">
        <v>14.5426336129506</v>
      </c>
      <c r="M30" s="55">
        <f t="shared" si="1"/>
        <v>0.5793877933446454</v>
      </c>
      <c r="N30" s="54">
        <v>16.6003315051397</v>
      </c>
      <c r="O30" s="54">
        <v>7.46171281735102</v>
      </c>
      <c r="P30" s="55">
        <f t="shared" si="2"/>
        <v>0.4494917956934033</v>
      </c>
      <c r="Q30" s="54">
        <v>46.9143973986308</v>
      </c>
      <c r="R30" s="54">
        <v>21.4943515459696</v>
      </c>
      <c r="S30" s="55">
        <f t="shared" si="10"/>
        <v>0.4581610920701481</v>
      </c>
      <c r="T30" s="54">
        <v>39.4845850467682</v>
      </c>
      <c r="U30" s="54">
        <v>25.1374010245005</v>
      </c>
      <c r="V30" s="55">
        <f t="shared" si="3"/>
        <v>0.6366383487309306</v>
      </c>
      <c r="W30" s="54">
        <v>18.9123922845592</v>
      </c>
      <c r="X30" s="54">
        <v>9.79961486484693</v>
      </c>
      <c r="Y30" s="55">
        <f t="shared" si="9"/>
        <v>0.5181583967485547</v>
      </c>
      <c r="Z30" s="54">
        <v>23.3463714122772</v>
      </c>
      <c r="AA30" s="54">
        <v>14.9941399892171</v>
      </c>
      <c r="AB30" s="55">
        <f t="shared" si="4"/>
        <v>0.642247128019736</v>
      </c>
      <c r="AC30" s="54">
        <v>27.556714574496</v>
      </c>
      <c r="AD30" s="54">
        <v>13.1475542187691</v>
      </c>
      <c r="AE30" s="55">
        <f t="shared" si="5"/>
        <v>0.4771089159858442</v>
      </c>
      <c r="AF30" s="54">
        <v>31.8609588543574</v>
      </c>
      <c r="AG30" s="54">
        <v>19.6615108847618</v>
      </c>
      <c r="AH30" s="55">
        <f t="shared" si="6"/>
        <v>0.6171035521761403</v>
      </c>
      <c r="AI30" s="54">
        <v>15.8552196820577</v>
      </c>
      <c r="AJ30" s="54">
        <v>11.1270139614741</v>
      </c>
      <c r="AK30" s="55">
        <f t="shared" si="7"/>
        <v>0.7017886970097175</v>
      </c>
      <c r="AL30" s="13"/>
    </row>
    <row r="31" spans="1:38" ht="12.75" customHeight="1">
      <c r="A31" s="11">
        <v>26</v>
      </c>
      <c r="B31" s="80">
        <v>28.49435811709284</v>
      </c>
      <c r="C31" s="41"/>
      <c r="D31" s="55"/>
      <c r="E31" s="54">
        <v>23.36371264969825</v>
      </c>
      <c r="F31" s="58"/>
      <c r="G31" s="55"/>
      <c r="H31" s="54">
        <v>37.39568571878442</v>
      </c>
      <c r="I31" s="54">
        <v>21.0890922546387</v>
      </c>
      <c r="J31" s="55">
        <f t="shared" si="0"/>
        <v>0.5639445259335177</v>
      </c>
      <c r="K31" s="54">
        <v>26.6</v>
      </c>
      <c r="L31" s="54">
        <v>16.713309208552</v>
      </c>
      <c r="M31" s="55">
        <f t="shared" si="1"/>
        <v>0.6283198950583458</v>
      </c>
      <c r="N31" s="54">
        <v>20.9248313506444</v>
      </c>
      <c r="O31" s="54">
        <v>9.57907805840174</v>
      </c>
      <c r="P31" s="55">
        <f t="shared" si="2"/>
        <v>0.45778519778161764</v>
      </c>
      <c r="Q31" s="54">
        <v>54.8388257026672</v>
      </c>
      <c r="R31" s="54">
        <v>25.6907111008962</v>
      </c>
      <c r="S31" s="55">
        <f>R31/Q31</f>
        <v>0.46847668183468555</v>
      </c>
      <c r="T31" s="54">
        <v>46.0684689608487</v>
      </c>
      <c r="U31" s="54">
        <v>23.0269412560896</v>
      </c>
      <c r="V31" s="55">
        <f t="shared" si="3"/>
        <v>0.49984168728635314</v>
      </c>
      <c r="W31" s="58">
        <v>21.5995577176412</v>
      </c>
      <c r="X31" s="54">
        <v>9.7169490257899</v>
      </c>
      <c r="Y31" s="55">
        <f t="shared" si="9"/>
        <v>0.4498679627061849</v>
      </c>
      <c r="Z31" s="54">
        <v>21.0471314986547</v>
      </c>
      <c r="AA31" s="54">
        <v>14.0434676408768</v>
      </c>
      <c r="AB31" s="55">
        <f t="shared" si="4"/>
        <v>0.6672390316834594</v>
      </c>
      <c r="AC31" s="54">
        <v>29.6701191266378</v>
      </c>
      <c r="AD31" s="54">
        <v>15.6695829232534</v>
      </c>
      <c r="AE31" s="55">
        <f t="shared" si="5"/>
        <v>0.5281267276471858</v>
      </c>
      <c r="AF31" s="54">
        <v>22.9991254806519</v>
      </c>
      <c r="AG31" s="54">
        <v>16.6813009778659</v>
      </c>
      <c r="AH31" s="55">
        <f t="shared" si="6"/>
        <v>0.72530153339522</v>
      </c>
      <c r="AI31" s="54">
        <v>16.3405318657557</v>
      </c>
      <c r="AJ31" s="54">
        <v>10.1473521788915</v>
      </c>
      <c r="AK31" s="55">
        <f t="shared" si="7"/>
        <v>0.620992771976839</v>
      </c>
      <c r="AL31" s="13"/>
    </row>
    <row r="32" spans="1:38" ht="12.75" customHeight="1">
      <c r="A32" s="11">
        <v>27</v>
      </c>
      <c r="B32" s="80">
        <v>34.51423136806736</v>
      </c>
      <c r="C32" s="41"/>
      <c r="D32" s="55"/>
      <c r="E32" s="76">
        <v>33.12561623388983</v>
      </c>
      <c r="F32" s="58"/>
      <c r="G32" s="55"/>
      <c r="H32" s="76">
        <v>37.852451145435076</v>
      </c>
      <c r="I32" s="54">
        <v>15.2287399172783</v>
      </c>
      <c r="J32" s="55">
        <f t="shared" si="0"/>
        <v>0.4023184617230489</v>
      </c>
      <c r="K32" s="54">
        <v>13.6</v>
      </c>
      <c r="L32" s="54">
        <v>9.27197180623594</v>
      </c>
      <c r="M32" s="55">
        <f t="shared" si="1"/>
        <v>0.6817626328114662</v>
      </c>
      <c r="N32" s="54">
        <v>28.7592085202535</v>
      </c>
      <c r="O32" s="54">
        <v>12.664219558239</v>
      </c>
      <c r="P32" s="55">
        <f t="shared" si="2"/>
        <v>0.4403535496924506</v>
      </c>
      <c r="Q32" s="54">
        <v>56.984859307607</v>
      </c>
      <c r="R32" s="54">
        <v>24.1077907880147</v>
      </c>
      <c r="S32" s="55">
        <f>R32/Q32</f>
        <v>0.42305607280487767</v>
      </c>
      <c r="T32" s="58">
        <v>36.4516147772471</v>
      </c>
      <c r="U32" s="54">
        <v>20.3581509987513</v>
      </c>
      <c r="V32" s="55">
        <f t="shared" si="3"/>
        <v>0.558497919040304</v>
      </c>
      <c r="W32" s="80">
        <v>15.4920210838318</v>
      </c>
      <c r="X32" s="54">
        <v>7.62756820519765</v>
      </c>
      <c r="Y32" s="55">
        <f t="shared" si="9"/>
        <v>0.4923546233201385</v>
      </c>
      <c r="Z32" s="54">
        <v>31.2423259417216</v>
      </c>
      <c r="AA32" s="54">
        <v>17.8453886111577</v>
      </c>
      <c r="AB32" s="55">
        <f t="shared" si="4"/>
        <v>0.5711927032720258</v>
      </c>
      <c r="AC32" s="54">
        <v>20.98552775383</v>
      </c>
      <c r="AD32" s="54">
        <v>13.5767321387927</v>
      </c>
      <c r="AE32" s="55">
        <f t="shared" si="5"/>
        <v>0.6469569075438122</v>
      </c>
      <c r="AF32" s="54">
        <v>28.6337773005168</v>
      </c>
      <c r="AG32" s="54">
        <v>17.6672674417496</v>
      </c>
      <c r="AH32" s="55">
        <f t="shared" si="6"/>
        <v>0.6170079223683398</v>
      </c>
      <c r="AI32" s="54">
        <v>24.3760985930761</v>
      </c>
      <c r="AJ32" s="54">
        <v>15.7177723646164</v>
      </c>
      <c r="AK32" s="55">
        <f t="shared" si="7"/>
        <v>0.6448026251863351</v>
      </c>
      <c r="AL32" s="13"/>
    </row>
    <row r="33" spans="1:38" ht="12.75" customHeight="1">
      <c r="A33" s="11">
        <v>28</v>
      </c>
      <c r="B33" s="80">
        <v>36.57362848893138</v>
      </c>
      <c r="C33" s="41"/>
      <c r="D33" s="55"/>
      <c r="E33" s="76">
        <v>23.301468575057072</v>
      </c>
      <c r="F33" s="58"/>
      <c r="G33" s="55"/>
      <c r="H33" s="76">
        <v>25.922336679308707</v>
      </c>
      <c r="I33" s="54">
        <v>21.1262282133102</v>
      </c>
      <c r="J33" s="55">
        <f t="shared" si="0"/>
        <v>0.8149816305014363</v>
      </c>
      <c r="K33" s="54">
        <v>12.6</v>
      </c>
      <c r="L33" s="54">
        <v>7.67356312274933</v>
      </c>
      <c r="M33" s="55">
        <f t="shared" si="1"/>
        <v>0.6090129462499468</v>
      </c>
      <c r="N33" s="54">
        <v>30.5605965058009</v>
      </c>
      <c r="O33" s="54">
        <v>11.7320031722387</v>
      </c>
      <c r="P33" s="55">
        <f t="shared" si="2"/>
        <v>0.3838931340889166</v>
      </c>
      <c r="Q33" s="54">
        <v>68.1009270350138</v>
      </c>
      <c r="R33" s="54">
        <v>25.2060422897339</v>
      </c>
      <c r="S33" s="55">
        <f>R33/Q33</f>
        <v>0.3701277410918991</v>
      </c>
      <c r="T33" s="80">
        <v>36.0531368255615</v>
      </c>
      <c r="U33" s="54">
        <v>19.6500649054845</v>
      </c>
      <c r="V33" s="55">
        <f t="shared" si="3"/>
        <v>0.5450306585127066</v>
      </c>
      <c r="W33" s="54">
        <v>12.8398354779119</v>
      </c>
      <c r="X33" s="54">
        <v>6.42118545940944</v>
      </c>
      <c r="Y33" s="55">
        <f t="shared" si="9"/>
        <v>0.5000987333876412</v>
      </c>
      <c r="Z33" s="54">
        <v>36.2618461449941</v>
      </c>
      <c r="AA33" s="54">
        <v>23.6563413937887</v>
      </c>
      <c r="AB33" s="55">
        <f t="shared" si="4"/>
        <v>0.65237553816753</v>
      </c>
      <c r="AC33" s="54">
        <v>28.2850825389226</v>
      </c>
      <c r="AD33" s="54">
        <v>19.2775645852089</v>
      </c>
      <c r="AE33" s="55">
        <f t="shared" si="5"/>
        <v>0.6815452830544646</v>
      </c>
      <c r="AF33" s="54">
        <v>31.7086993058523</v>
      </c>
      <c r="AG33" s="54">
        <v>18.2872279087702</v>
      </c>
      <c r="AH33" s="55">
        <f t="shared" si="6"/>
        <v>0.5767258925500935</v>
      </c>
      <c r="AI33" s="54">
        <v>29.6614896456401</v>
      </c>
      <c r="AJ33" s="54">
        <v>21.3696412642797</v>
      </c>
      <c r="AK33" s="55">
        <f t="shared" si="7"/>
        <v>0.7204507096433302</v>
      </c>
      <c r="AL33" s="13"/>
    </row>
    <row r="34" spans="1:38" ht="12.75" customHeight="1">
      <c r="A34" s="11">
        <v>29</v>
      </c>
      <c r="B34" s="80">
        <v>24.938182083258916</v>
      </c>
      <c r="C34" s="41"/>
      <c r="D34" s="55"/>
      <c r="E34" s="60"/>
      <c r="F34" s="61"/>
      <c r="G34" s="62"/>
      <c r="H34" s="74">
        <v>16.00963780195668</v>
      </c>
      <c r="I34" s="54">
        <v>6.00385825200514</v>
      </c>
      <c r="J34" s="55">
        <f t="shared" si="0"/>
        <v>0.37501524558359184</v>
      </c>
      <c r="K34" s="41">
        <v>14.9</v>
      </c>
      <c r="L34" s="54">
        <v>9.32024349768957</v>
      </c>
      <c r="M34" s="55">
        <f t="shared" si="1"/>
        <v>0.6255196978315147</v>
      </c>
      <c r="N34" s="54">
        <v>22.3593513568242</v>
      </c>
      <c r="O34" s="54">
        <v>9.2639333208402</v>
      </c>
      <c r="P34" s="55">
        <f t="shared" si="2"/>
        <v>0.4143203071055456</v>
      </c>
      <c r="Q34" s="54">
        <v>83.5636792182922</v>
      </c>
      <c r="R34" s="54">
        <v>28.6693443457286</v>
      </c>
      <c r="S34" s="55">
        <f>R34/Q34</f>
        <v>0.3430837968591125</v>
      </c>
      <c r="T34" s="54">
        <v>31.5997351408005</v>
      </c>
      <c r="U34" s="54">
        <v>15.9758296410243</v>
      </c>
      <c r="V34" s="55">
        <f t="shared" si="3"/>
        <v>0.5055684666292298</v>
      </c>
      <c r="W34" s="54">
        <v>17.3681208690008</v>
      </c>
      <c r="X34" s="54">
        <v>7.78617639126985</v>
      </c>
      <c r="Y34" s="55">
        <f t="shared" si="9"/>
        <v>0.44830275249678136</v>
      </c>
      <c r="Z34" s="54">
        <v>36.1361896197001</v>
      </c>
      <c r="AA34" s="54">
        <v>22.3619428475698</v>
      </c>
      <c r="AB34" s="55">
        <f t="shared" si="4"/>
        <v>0.618824039914239</v>
      </c>
      <c r="AC34" s="54">
        <v>35.4915245374044</v>
      </c>
      <c r="AD34" s="54">
        <v>19.4605654080709</v>
      </c>
      <c r="AE34" s="55">
        <f t="shared" si="5"/>
        <v>0.548315848972942</v>
      </c>
      <c r="AF34" s="54">
        <v>27.3209720452627</v>
      </c>
      <c r="AG34" s="54">
        <v>15.0279229482015</v>
      </c>
      <c r="AH34" s="55">
        <f t="shared" si="6"/>
        <v>0.5500508152969343</v>
      </c>
      <c r="AI34" s="54">
        <v>22.9412785371145</v>
      </c>
      <c r="AJ34" s="54">
        <v>17.905545214812</v>
      </c>
      <c r="AK34" s="55">
        <f t="shared" si="7"/>
        <v>0.7804946522855879</v>
      </c>
      <c r="AL34" s="13"/>
    </row>
    <row r="35" spans="1:38" ht="12.75" customHeight="1" thickBot="1">
      <c r="A35" s="11">
        <v>30</v>
      </c>
      <c r="B35" s="80">
        <v>25.13660779544207</v>
      </c>
      <c r="C35" s="41"/>
      <c r="D35" s="55"/>
      <c r="E35" s="60"/>
      <c r="F35" s="61"/>
      <c r="G35" s="62"/>
      <c r="H35" s="74">
        <v>17.910126982800268</v>
      </c>
      <c r="I35" s="54"/>
      <c r="J35" s="55"/>
      <c r="K35" s="41">
        <v>10.5</v>
      </c>
      <c r="L35" s="54">
        <v>5.72294449806213</v>
      </c>
      <c r="M35" s="55">
        <f t="shared" si="1"/>
        <v>0.5450423331487743</v>
      </c>
      <c r="N35" s="54">
        <v>16.8567147155603</v>
      </c>
      <c r="O35" s="54">
        <v>5.93334730466207</v>
      </c>
      <c r="P35" s="55">
        <f t="shared" si="2"/>
        <v>0.3519871697884905</v>
      </c>
      <c r="Q35" s="54">
        <v>39.8888348738352</v>
      </c>
      <c r="R35" s="54">
        <v>15.9268842538198</v>
      </c>
      <c r="S35" s="55">
        <f>R35/Q35</f>
        <v>0.39928176153039074</v>
      </c>
      <c r="T35" s="54">
        <v>25.0132564703623</v>
      </c>
      <c r="U35" s="54">
        <v>14.4082696437836</v>
      </c>
      <c r="V35" s="55">
        <f t="shared" si="3"/>
        <v>0.5760253432357224</v>
      </c>
      <c r="W35" s="54">
        <v>14.9185738166173</v>
      </c>
      <c r="X35" s="54">
        <v>5.58503226611925</v>
      </c>
      <c r="Y35" s="55">
        <f t="shared" si="9"/>
        <v>0.37436770664353114</v>
      </c>
      <c r="Z35" s="54">
        <v>31.1388024489085</v>
      </c>
      <c r="AA35" s="54">
        <v>18.5098102092743</v>
      </c>
      <c r="AB35" s="55">
        <f t="shared" si="4"/>
        <v>0.5944290966116816</v>
      </c>
      <c r="AC35" s="58">
        <v>28.6694507598877</v>
      </c>
      <c r="AD35" s="58">
        <v>15.3645876546701</v>
      </c>
      <c r="AE35" s="55">
        <f t="shared" si="5"/>
        <v>0.5359219394662127</v>
      </c>
      <c r="AF35" s="54">
        <v>24.8182165225347</v>
      </c>
      <c r="AG35" s="54">
        <v>15.6438949902852</v>
      </c>
      <c r="AH35" s="55">
        <f t="shared" si="6"/>
        <v>0.6303392097526708</v>
      </c>
      <c r="AI35" s="54">
        <v>22.9883880615234</v>
      </c>
      <c r="AJ35" s="54">
        <v>17.8253135085106</v>
      </c>
      <c r="AK35" s="55">
        <f t="shared" si="7"/>
        <v>0.7754051071699782</v>
      </c>
      <c r="AL35" s="13"/>
    </row>
    <row r="36" spans="1:38" ht="12.75" customHeight="1" thickBot="1">
      <c r="A36" s="12">
        <v>31</v>
      </c>
      <c r="B36" s="81">
        <v>27.106567534077065</v>
      </c>
      <c r="C36" s="52"/>
      <c r="D36" s="55"/>
      <c r="E36" s="63"/>
      <c r="F36" s="64"/>
      <c r="G36" s="65"/>
      <c r="H36" s="74"/>
      <c r="I36" s="83">
        <v>13.9155726830165</v>
      </c>
      <c r="J36" s="55"/>
      <c r="K36" s="47"/>
      <c r="L36" s="66"/>
      <c r="M36" s="67"/>
      <c r="N36" s="54">
        <v>10.2842304810234</v>
      </c>
      <c r="O36" s="83">
        <v>4.78361723733985</v>
      </c>
      <c r="P36" s="55">
        <f t="shared" si="2"/>
        <v>0.46514099875208403</v>
      </c>
      <c r="Q36" s="47"/>
      <c r="R36" s="66"/>
      <c r="S36" s="68"/>
      <c r="T36" s="54">
        <v>25.058673195217</v>
      </c>
      <c r="U36" s="69"/>
      <c r="V36" s="55"/>
      <c r="W36" s="54">
        <v>13.1084438406903</v>
      </c>
      <c r="X36" s="54">
        <v>5.36588382720947</v>
      </c>
      <c r="Y36" s="55">
        <f t="shared" si="9"/>
        <v>0.4093456013865715</v>
      </c>
      <c r="Z36" s="47"/>
      <c r="AA36" s="70"/>
      <c r="AB36" s="71"/>
      <c r="AC36" s="81">
        <v>23.5786660512288</v>
      </c>
      <c r="AD36" s="83">
        <v>8.86864891648293</v>
      </c>
      <c r="AE36" s="55">
        <f t="shared" si="5"/>
        <v>0.3761302228554504</v>
      </c>
      <c r="AF36" s="72"/>
      <c r="AG36" s="70"/>
      <c r="AH36" s="73"/>
      <c r="AI36" s="59">
        <v>14.2034829060237</v>
      </c>
      <c r="AJ36" s="54">
        <v>9.3728195031484</v>
      </c>
      <c r="AK36" s="55">
        <f t="shared" si="7"/>
        <v>0.6598958554857967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1"/>
      <c r="AK37" s="51"/>
      <c r="AL37" s="7"/>
    </row>
    <row r="38" spans="1:37" ht="9.75" customHeight="1">
      <c r="A38" s="3" t="s">
        <v>18</v>
      </c>
      <c r="B38" s="43">
        <f>COUNTIF(B6:B36,"&gt;50")</f>
        <v>2</v>
      </c>
      <c r="C38" s="18"/>
      <c r="D38" s="18"/>
      <c r="E38" s="43">
        <f>COUNTIF(E6:E36,"&gt;50")</f>
        <v>4</v>
      </c>
      <c r="F38" s="18"/>
      <c r="G38" s="18"/>
      <c r="H38" s="43">
        <f>COUNTIF(H6:H36,"&gt;50")</f>
        <v>2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10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50"/>
      <c r="AE38" s="50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0.7142857142857143</v>
      </c>
      <c r="F39" s="19">
        <f>((COUNT(F6:F33)/28))</f>
        <v>0</v>
      </c>
      <c r="G39" s="19"/>
      <c r="H39" s="19">
        <f>((COUNT(H6:H36)/31))</f>
        <v>0.7741935483870968</v>
      </c>
      <c r="I39" s="19">
        <f>((COUNT(I6:I36)/31))</f>
        <v>0.967741935483871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0.967741935483871</v>
      </c>
      <c r="V39" s="19"/>
      <c r="W39" s="19">
        <f>((COUNT(W6:W36)/31))</f>
        <v>0.9354838709677419</v>
      </c>
      <c r="X39" s="19">
        <f>((COUNT(X6:X36)/31))</f>
        <v>0.9354838709677419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1</v>
      </c>
      <c r="AD39" s="19">
        <f>((COUNT(AD6:AD36)/31))</f>
        <v>1</v>
      </c>
      <c r="AE39" s="19"/>
      <c r="AF39" s="19">
        <f>((COUNT(AF6:AF35)/30))</f>
        <v>1</v>
      </c>
      <c r="AG39" s="19">
        <f>((COUNT(AG6:AG35)/30))</f>
        <v>1</v>
      </c>
      <c r="AH39" s="19"/>
      <c r="AI39" s="19">
        <f>((COUNT(AI6:AI36)/31))</f>
        <v>1</v>
      </c>
      <c r="AJ39" s="19">
        <f>((COUNT(AJ6:AJ36)/31))</f>
        <v>1</v>
      </c>
      <c r="AK39" s="44"/>
    </row>
    <row r="40" spans="1:37" ht="13.5" thickBot="1">
      <c r="A40" s="5" t="s">
        <v>15</v>
      </c>
      <c r="B40" s="21">
        <f>MAX(B6:B36)</f>
        <v>61.33875670173854</v>
      </c>
      <c r="C40" s="21">
        <f>MAX(C6:C36)</f>
        <v>0</v>
      </c>
      <c r="D40" s="20"/>
      <c r="E40" s="21">
        <f>MAX(E6:E33)</f>
        <v>92.88752481838551</v>
      </c>
      <c r="F40" s="21">
        <f>MAX(F6:F33)</f>
        <v>0</v>
      </c>
      <c r="G40" s="20"/>
      <c r="H40" s="21">
        <f>MAX(H6:H36)</f>
        <v>54.509598556274284</v>
      </c>
      <c r="I40" s="21">
        <f>MAX(I6:I36)</f>
        <v>29.0363099575043</v>
      </c>
      <c r="J40" s="20"/>
      <c r="K40" s="21">
        <f>MAX(K6:K36)</f>
        <v>33.4</v>
      </c>
      <c r="L40" s="21">
        <f>MAX(L6:L36)</f>
        <v>20.9886355002721</v>
      </c>
      <c r="M40" s="20"/>
      <c r="N40" s="21">
        <f>MAX(N6:N36)</f>
        <v>45.3137078285217</v>
      </c>
      <c r="O40" s="21">
        <f>MAX(O6:O36)</f>
        <v>27.5059338410695</v>
      </c>
      <c r="P40" s="21"/>
      <c r="Q40" s="21">
        <f>MAX(Q6:Q36)</f>
        <v>83.5636792182922</v>
      </c>
      <c r="R40" s="21">
        <f>MAX(R6:R36)</f>
        <v>28.6693443457286</v>
      </c>
      <c r="S40" s="21"/>
      <c r="T40" s="21">
        <f>MAX(T6:T36)</f>
        <v>46.0684689608487</v>
      </c>
      <c r="U40" s="21">
        <f>MAX(U6:U36)</f>
        <v>27.0441023111343</v>
      </c>
      <c r="V40" s="21"/>
      <c r="W40" s="21">
        <f>MAX(W6:W36)</f>
        <v>30.9243574142456</v>
      </c>
      <c r="X40" s="21">
        <f>MAX(X6:X36)</f>
        <v>16.4975097974141</v>
      </c>
      <c r="Y40" s="21"/>
      <c r="Z40" s="21">
        <f>MAX(Z6:Z36)</f>
        <v>49.4389923413595</v>
      </c>
      <c r="AA40" s="21">
        <f>MAX(AA6:AA36)</f>
        <v>25.8981785774231</v>
      </c>
      <c r="AB40" s="21"/>
      <c r="AC40" s="21">
        <f>MAX(AC6:AC36)</f>
        <v>47.0241901874542</v>
      </c>
      <c r="AD40" s="21">
        <f>MAX(AD6:AD36)</f>
        <v>29.9499665101369</v>
      </c>
      <c r="AE40" s="21"/>
      <c r="AF40" s="21">
        <f>MAX(AF6:AF36)</f>
        <v>33.0483204921087</v>
      </c>
      <c r="AG40" s="21">
        <f>MAX(AG6:AG36)</f>
        <v>21.7386821905772</v>
      </c>
      <c r="AH40" s="21"/>
      <c r="AI40" s="21">
        <f>MAX(AI6:AI36)</f>
        <v>43.8364517688751</v>
      </c>
      <c r="AJ40" s="21">
        <f>MAX(AJ6:AJ36)</f>
        <v>25.7465128898621</v>
      </c>
      <c r="AK40" s="22"/>
    </row>
    <row r="41" spans="1:37" ht="13.5" thickBot="1">
      <c r="A41" s="5" t="s">
        <v>16</v>
      </c>
      <c r="B41" s="21">
        <f>MIN(B6:B36)</f>
        <v>15.446639583558502</v>
      </c>
      <c r="C41" s="21">
        <f>MIN(C6:C36)</f>
        <v>0</v>
      </c>
      <c r="D41" s="20"/>
      <c r="E41" s="21">
        <f>MIN(E6:E33)</f>
        <v>11.71207045981568</v>
      </c>
      <c r="F41" s="21">
        <f>MIN(F6:F33)</f>
        <v>0</v>
      </c>
      <c r="G41" s="20"/>
      <c r="H41" s="21">
        <f>MIN(H6:H36)</f>
        <v>11.004688783471053</v>
      </c>
      <c r="I41" s="21">
        <f>MIN(I6:I36)</f>
        <v>5.57032382488251</v>
      </c>
      <c r="J41" s="20"/>
      <c r="K41" s="21">
        <f>MIN(K6:K36)</f>
        <v>10.5</v>
      </c>
      <c r="L41" s="21">
        <f>MIN(L6:L36)</f>
        <v>5.39254648344857</v>
      </c>
      <c r="M41" s="20"/>
      <c r="N41" s="21">
        <f>MIN(N6:N36)</f>
        <v>10.2842304810234</v>
      </c>
      <c r="O41" s="21">
        <f>MIN(O6:O36)</f>
        <v>4.78361723733985</v>
      </c>
      <c r="P41" s="21"/>
      <c r="Q41" s="21">
        <f>MIN(Q6:Q36)</f>
        <v>8.01921578248342</v>
      </c>
      <c r="R41" s="21">
        <f>MIN(R6:R36)</f>
        <v>4.84644747773806</v>
      </c>
      <c r="S41" s="21"/>
      <c r="T41" s="21">
        <f>MIN(T6:T36)</f>
        <v>14.4559514956041</v>
      </c>
      <c r="U41" s="21">
        <f>MIN(U6:U36)</f>
        <v>6.15449302395185</v>
      </c>
      <c r="V41" s="21"/>
      <c r="W41" s="21">
        <f>MIN(W6:W36)</f>
        <v>9.47862716515859</v>
      </c>
      <c r="X41" s="21">
        <f>MIN(X6:X36)</f>
        <v>3.90941394459118</v>
      </c>
      <c r="Y41" s="21"/>
      <c r="Z41" s="21">
        <f>MIN(Z6:Z36)</f>
        <v>8.45130994915962</v>
      </c>
      <c r="AA41" s="21">
        <f>MIN(AA6:AA36)</f>
        <v>4.13359068334103</v>
      </c>
      <c r="AB41" s="21"/>
      <c r="AC41" s="21">
        <f>MIN(AC6:AC36)</f>
        <v>13.4721105496089</v>
      </c>
      <c r="AD41" s="21">
        <f>MIN(AD6:AD36)</f>
        <v>7.60944791634877</v>
      </c>
      <c r="AE41" s="21"/>
      <c r="AF41" s="21">
        <f>MIN(AF6:AF36)</f>
        <v>6.12136084834735</v>
      </c>
      <c r="AG41" s="21">
        <f>MIN(AG6:AG36)</f>
        <v>3.75297451019287</v>
      </c>
      <c r="AH41" s="21"/>
      <c r="AI41" s="21">
        <f>MIN(AI6:AI36)</f>
        <v>7.81210901339849</v>
      </c>
      <c r="AJ41" s="21">
        <f>MIN(AJ6:AJ36)</f>
        <v>4.66387495398521</v>
      </c>
      <c r="AK41" s="22"/>
    </row>
    <row r="42" spans="1:37" ht="13.5" thickBot="1">
      <c r="A42" s="5" t="s">
        <v>13</v>
      </c>
      <c r="B42" s="21">
        <f>AVERAGE(B6:B36)</f>
        <v>32.50674694830269</v>
      </c>
      <c r="C42" s="21" t="e">
        <f>AVERAGE(C6:C36)</f>
        <v>#DIV/0!</v>
      </c>
      <c r="D42" s="20"/>
      <c r="E42" s="21">
        <f>AVERAGE(E6:E33)</f>
        <v>37.323534912137404</v>
      </c>
      <c r="F42" s="21" t="e">
        <f>AVERAGE(F6:F33)</f>
        <v>#DIV/0!</v>
      </c>
      <c r="G42" s="20"/>
      <c r="H42" s="21">
        <f>AVERAGE(H6:H36)</f>
        <v>28.275353504716122</v>
      </c>
      <c r="I42" s="21">
        <f>AVERAGE(I6:I36)</f>
        <v>15.141007997396652</v>
      </c>
      <c r="J42" s="20"/>
      <c r="K42" s="21">
        <f>AVERAGE(K6:K36)</f>
        <v>20.860000000000003</v>
      </c>
      <c r="L42" s="21">
        <f>AVERAGE(L6:L36)</f>
        <v>12.090844525745444</v>
      </c>
      <c r="M42" s="20"/>
      <c r="N42" s="21">
        <f>AVERAGE(N6:N36)</f>
        <v>24.424589484423375</v>
      </c>
      <c r="O42" s="21">
        <f>AVERAGE(O6:O36)</f>
        <v>12.570416930898114</v>
      </c>
      <c r="P42" s="21"/>
      <c r="Q42" s="21">
        <f>AVERAGE(Q6:Q36)</f>
        <v>35.044883869077275</v>
      </c>
      <c r="R42" s="21">
        <f>AVERAGE(R6:R36)</f>
        <v>15.068993757180237</v>
      </c>
      <c r="S42" s="21"/>
      <c r="T42" s="21">
        <f>AVERAGE(T6:T36)</f>
        <v>28.931351787054798</v>
      </c>
      <c r="U42" s="21">
        <f>AVERAGE(U6:U36)</f>
        <v>15.68936424127773</v>
      </c>
      <c r="V42" s="21"/>
      <c r="W42" s="21">
        <f>AVERAGE(W6:W36)</f>
        <v>17.29236091521797</v>
      </c>
      <c r="X42" s="21">
        <f>AVERAGE(X6:X36)</f>
        <v>8.454516007449758</v>
      </c>
      <c r="Y42" s="21"/>
      <c r="Z42" s="21">
        <f>AVERAGE(Z6:Z36)</f>
        <v>26.00802939362861</v>
      </c>
      <c r="AA42" s="21">
        <f>AVERAGE(AA6:AA36)</f>
        <v>13.926753771666977</v>
      </c>
      <c r="AB42" s="21"/>
      <c r="AC42" s="21">
        <f>AVERAGE(AC6:AC36)</f>
        <v>27.03910032312076</v>
      </c>
      <c r="AD42" s="21">
        <f>AVERAGE(AD6:AD36)</f>
        <v>15.218952511024565</v>
      </c>
      <c r="AE42" s="21"/>
      <c r="AF42" s="21">
        <f>AVERAGE(AF6:AF36)</f>
        <v>20.724764220913258</v>
      </c>
      <c r="AG42" s="21">
        <f>AVERAGE(AG6:AG36)</f>
        <v>11.980908283260135</v>
      </c>
      <c r="AH42" s="21"/>
      <c r="AI42" s="21">
        <f>AVERAGE(AI6:AI36)</f>
        <v>23.569782026031966</v>
      </c>
      <c r="AJ42" s="21">
        <f>AVERAGE(AJ6:AJ36)</f>
        <v>15.172544720031878</v>
      </c>
      <c r="AK42" s="22"/>
    </row>
    <row r="43" spans="1:37" ht="13.5" thickBot="1">
      <c r="A43" s="5" t="s">
        <v>22</v>
      </c>
      <c r="B43" s="90"/>
      <c r="C43" s="91"/>
      <c r="D43" s="33"/>
      <c r="E43" s="90"/>
      <c r="F43" s="90"/>
      <c r="G43" s="33"/>
      <c r="H43" s="90"/>
      <c r="I43" s="90"/>
      <c r="J43" s="33">
        <f>AVERAGE(J6:J36)</f>
        <v>0.520263875180138</v>
      </c>
      <c r="K43" s="90"/>
      <c r="L43" s="90"/>
      <c r="M43" s="33">
        <f>AVERAGE(M6:M35)</f>
        <v>0.5753422420493352</v>
      </c>
      <c r="N43" s="90"/>
      <c r="O43" s="90"/>
      <c r="P43" s="33">
        <f>AVERAGE(P6:P36)</f>
        <v>0.51801791746304</v>
      </c>
      <c r="Q43" s="90"/>
      <c r="R43" s="91"/>
      <c r="S43" s="40">
        <f>AVERAGE(S6:S35)</f>
        <v>0.475358472407797</v>
      </c>
      <c r="T43" s="105"/>
      <c r="U43" s="95"/>
      <c r="V43" s="40">
        <f>AVERAGE(V6:V36)</f>
        <v>0.5340367416415646</v>
      </c>
      <c r="W43" s="104"/>
      <c r="X43" s="104"/>
      <c r="Y43" s="40">
        <f>AVERAGE(Y6:Y36)</f>
        <v>0.48752775623766703</v>
      </c>
      <c r="Z43" s="104"/>
      <c r="AA43" s="104"/>
      <c r="AB43" s="40">
        <f>AVERAGE(AB6:AB36)</f>
        <v>0.525952727962089</v>
      </c>
      <c r="AC43" s="104"/>
      <c r="AD43" s="104"/>
      <c r="AE43" s="42">
        <f>AVERAGE(AE6:AE36)</f>
        <v>0.5591275213188751</v>
      </c>
      <c r="AF43" s="104"/>
      <c r="AG43" s="104"/>
      <c r="AH43" s="42">
        <f>AVERAGE(AH6:AH36)</f>
        <v>0.5643456940304008</v>
      </c>
      <c r="AI43" s="104"/>
      <c r="AJ43" s="104"/>
      <c r="AK43" s="42">
        <f>AVERAGE(AK6:AK36)</f>
        <v>0.6419082602490249</v>
      </c>
    </row>
    <row r="44" spans="1:37" ht="13.5" thickBot="1">
      <c r="A44" s="5" t="s">
        <v>22</v>
      </c>
      <c r="B44" s="85">
        <f>AVERAGE(B43:AK43)</f>
        <v>0.5401881208539931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8"/>
    </row>
    <row r="45" spans="1:19" ht="20.25" customHeight="1" thickBot="1">
      <c r="A45" s="6" t="s">
        <v>19</v>
      </c>
      <c r="B45" s="57">
        <f>SUM(B38:AK38)</f>
        <v>18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2007-01-11T08:31:40Z</dcterms:modified>
  <cp:category/>
  <cp:version/>
  <cp:contentType/>
  <cp:contentStatus/>
</cp:coreProperties>
</file>