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0" yWindow="240" windowWidth="13740" windowHeight="7965" activeTab="0"/>
  </bookViews>
  <sheets>
    <sheet name="dati MC" sheetId="1" r:id="rId1"/>
    <sheet name="mc grafico 01 2006" sheetId="2" r:id="rId2"/>
    <sheet name="mc grafico 02  2006" sheetId="3" r:id="rId3"/>
    <sheet name="mc grafico 03  2006" sheetId="4" r:id="rId4"/>
    <sheet name="mc grafico 04  2006" sheetId="5" r:id="rId5"/>
    <sheet name="mc grafico 05  2006 " sheetId="6" r:id="rId6"/>
  </sheets>
  <definedNames>
    <definedName name="_xlnm.Print_Area" localSheetId="0">'dati MC'!$A$1:$M$44</definedName>
  </definedNames>
  <calcPr fullCalcOnLoad="1"/>
</workbook>
</file>

<file path=xl/sharedStrings.xml><?xml version="1.0" encoding="utf-8"?>
<sst xmlns="http://schemas.openxmlformats.org/spreadsheetml/2006/main" count="36" uniqueCount="25">
  <si>
    <t>Giorno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</si>
  <si>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</si>
  <si>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</si>
  <si>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</si>
  <si>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</si>
  <si>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</si>
  <si>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</si>
  <si>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</si>
  <si>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</si>
  <si>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</si>
  <si>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</si>
  <si>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</si>
  <si>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</si>
  <si>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Media mensile</t>
  </si>
  <si>
    <t>Media periodo</t>
  </si>
  <si>
    <r>
      <t>Media giornaliera (</t>
    </r>
    <r>
      <rPr>
        <sz val="6"/>
        <rFont val="Symbol"/>
        <family val="1"/>
      </rPr>
      <t>m</t>
    </r>
    <r>
      <rPr>
        <sz val="6"/>
        <rFont val="Arial"/>
        <family val="2"/>
      </rPr>
      <t>g/mc)</t>
    </r>
  </si>
  <si>
    <t>Valore massimo</t>
  </si>
  <si>
    <t>Valore Minimo</t>
  </si>
  <si>
    <t>dati validi mensili</t>
  </si>
  <si>
    <r>
      <t xml:space="preserve">dati &gt; 50 </t>
    </r>
    <r>
      <rPr>
        <sz val="6"/>
        <rFont val="Symbol"/>
        <family val="1"/>
      </rPr>
      <t>m</t>
    </r>
    <r>
      <rPr>
        <sz val="6"/>
        <rFont val="Arial"/>
        <family val="0"/>
      </rPr>
      <t>g/mc</t>
    </r>
  </si>
  <si>
    <r>
      <t xml:space="preserve">dati &gt; 50 </t>
    </r>
    <r>
      <rPr>
        <sz val="6"/>
        <rFont val="Symbol"/>
        <family val="1"/>
      </rPr>
      <t>m</t>
    </r>
    <r>
      <rPr>
        <sz val="6"/>
        <rFont val="Arial"/>
        <family val="0"/>
      </rPr>
      <t>g/mc nel periodo</t>
    </r>
  </si>
  <si>
    <r>
      <t>Tipo Zona:</t>
    </r>
    <r>
      <rPr>
        <b/>
        <sz val="10"/>
        <rFont val="Arial"/>
        <family val="2"/>
      </rPr>
      <t xml:space="preserve"> Urbana</t>
    </r>
  </si>
  <si>
    <t>raccolta dati</t>
  </si>
  <si>
    <t>Macerata - P.zza N. Sauro, Collevario Via Verga dal 01.04.06</t>
  </si>
  <si>
    <r>
      <t xml:space="preserve">Tipo Stazione: </t>
    </r>
    <r>
      <rPr>
        <b/>
        <sz val="10"/>
        <rFont val="Arial"/>
        <family val="2"/>
      </rPr>
      <t>Traffico, da aprile Fondo</t>
    </r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</si>
</sst>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0.0"/>
    <numFmt numFmtId="174" formatCode="0.0%"/>
    <numFmt numFmtId="175" formatCode="0.000000"/>
    <numFmt numFmtId="176" formatCode="0.00000"/>
    <numFmt numFmtId="177" formatCode="0.0000"/>
    <numFmt numFmtId="178" formatCode="0.000"/>
    <numFmt numFmtId="179" formatCode="d/m"/>
    <numFmt numFmtId="180" formatCode="0.00000000"/>
    <numFmt numFmtId="181" formatCode="0.0000000"/>
    <numFmt numFmtId="182" formatCode="0.00000000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6"/>
      <name val="Symbol"/>
      <family val="1"/>
    </font>
    <font>
      <b/>
      <sz val="10"/>
      <name val="Symbol"/>
      <family val="1"/>
    </font>
    <font>
      <b/>
      <sz val="12"/>
      <name val="Arial"/>
      <family val="0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0" fillId="0" borderId="0" xfId="0" applyAlignment="1">
      <alignment/>
    </xf>
    <xf numFmtId="0" fontId="5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2" xfId="0" applyFont="1" applyBorder="1" applyAlignment="1">
      <alignment horizontal="right"/>
    </xf>
    <xf numFmtId="0" fontId="5" fillId="2" borderId="9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/>
    </xf>
    <xf numFmtId="0" fontId="5" fillId="0" borderId="12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6" fillId="0" borderId="4" xfId="0" applyFont="1" applyBorder="1" applyAlignment="1">
      <alignment horizontal="center"/>
    </xf>
    <xf numFmtId="0" fontId="5" fillId="0" borderId="8" xfId="0" applyFont="1" applyBorder="1" applyAlignment="1">
      <alignment horizontal="right"/>
    </xf>
    <xf numFmtId="173" fontId="5" fillId="0" borderId="4" xfId="0" applyNumberFormat="1" applyFont="1" applyBorder="1" applyAlignment="1">
      <alignment horizontal="right"/>
    </xf>
    <xf numFmtId="173" fontId="5" fillId="0" borderId="4" xfId="0" applyNumberFormat="1" applyFont="1" applyBorder="1" applyAlignment="1">
      <alignment horizontal="left"/>
    </xf>
    <xf numFmtId="173" fontId="5" fillId="0" borderId="14" xfId="0" applyNumberFormat="1" applyFont="1" applyBorder="1" applyAlignment="1">
      <alignment horizontal="left"/>
    </xf>
    <xf numFmtId="174" fontId="5" fillId="0" borderId="2" xfId="0" applyNumberFormat="1" applyFont="1" applyBorder="1" applyAlignment="1">
      <alignment horizontal="center"/>
    </xf>
    <xf numFmtId="174" fontId="5" fillId="0" borderId="8" xfId="0" applyNumberFormat="1" applyFont="1" applyBorder="1" applyAlignment="1">
      <alignment horizontal="center"/>
    </xf>
    <xf numFmtId="173" fontId="5" fillId="0" borderId="4" xfId="0" applyNumberFormat="1" applyFont="1" applyFill="1" applyBorder="1" applyAlignment="1">
      <alignment horizontal="right"/>
    </xf>
    <xf numFmtId="173" fontId="5" fillId="0" borderId="14" xfId="0" applyNumberFormat="1" applyFont="1" applyFill="1" applyBorder="1" applyAlignment="1">
      <alignment horizontal="right"/>
    </xf>
    <xf numFmtId="173" fontId="3" fillId="0" borderId="15" xfId="0" applyNumberFormat="1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 wrapText="1"/>
    </xf>
    <xf numFmtId="173" fontId="3" fillId="0" borderId="19" xfId="0" applyNumberFormat="1" applyFont="1" applyFill="1" applyBorder="1" applyAlignment="1">
      <alignment horizontal="center"/>
    </xf>
    <xf numFmtId="173" fontId="3" fillId="0" borderId="20" xfId="0" applyNumberFormat="1" applyFont="1" applyFill="1" applyBorder="1" applyAlignment="1">
      <alignment horizontal="center"/>
    </xf>
    <xf numFmtId="173" fontId="3" fillId="0" borderId="18" xfId="0" applyNumberFormat="1" applyFont="1" applyFill="1" applyBorder="1" applyAlignment="1">
      <alignment horizontal="center" wrapText="1"/>
    </xf>
    <xf numFmtId="173" fontId="3" fillId="0" borderId="15" xfId="0" applyNumberFormat="1" applyFont="1" applyFill="1" applyBorder="1" applyAlignment="1">
      <alignment horizontal="center" wrapText="1"/>
    </xf>
    <xf numFmtId="173" fontId="3" fillId="0" borderId="15" xfId="0" applyNumberFormat="1" applyFont="1" applyFill="1" applyBorder="1" applyAlignment="1">
      <alignment horizontal="center" vertical="center"/>
    </xf>
    <xf numFmtId="173" fontId="3" fillId="0" borderId="21" xfId="0" applyNumberFormat="1" applyFont="1" applyFill="1" applyBorder="1" applyAlignment="1">
      <alignment horizontal="center"/>
    </xf>
    <xf numFmtId="173" fontId="0" fillId="0" borderId="0" xfId="0" applyNumberFormat="1" applyAlignment="1">
      <alignment/>
    </xf>
    <xf numFmtId="173" fontId="3" fillId="0" borderId="22" xfId="0" applyNumberFormat="1" applyFont="1" applyFill="1" applyBorder="1" applyAlignment="1">
      <alignment horizontal="center"/>
    </xf>
    <xf numFmtId="173" fontId="3" fillId="0" borderId="23" xfId="0" applyNumberFormat="1" applyFont="1" applyFill="1" applyBorder="1" applyAlignment="1">
      <alignment horizontal="center"/>
    </xf>
    <xf numFmtId="173" fontId="3" fillId="0" borderId="18" xfId="0" applyNumberFormat="1" applyFont="1" applyFill="1" applyBorder="1" applyAlignment="1">
      <alignment horizontal="center"/>
    </xf>
    <xf numFmtId="173" fontId="3" fillId="0" borderId="16" xfId="0" applyNumberFormat="1" applyFont="1" applyFill="1" applyBorder="1" applyAlignment="1">
      <alignment horizontal="center"/>
    </xf>
    <xf numFmtId="173" fontId="3" fillId="0" borderId="24" xfId="0" applyNumberFormat="1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73" fontId="5" fillId="0" borderId="4" xfId="0" applyNumberFormat="1" applyFont="1" applyBorder="1" applyAlignment="1">
      <alignment horizontal="center"/>
    </xf>
    <xf numFmtId="173" fontId="5" fillId="0" borderId="10" xfId="0" applyNumberFormat="1" applyFont="1" applyBorder="1" applyAlignment="1">
      <alignment horizontal="center"/>
    </xf>
    <xf numFmtId="173" fontId="5" fillId="0" borderId="11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174" fontId="5" fillId="0" borderId="4" xfId="0" applyNumberFormat="1" applyFont="1" applyBorder="1" applyAlignment="1">
      <alignment horizontal="center"/>
    </xf>
    <xf numFmtId="174" fontId="5" fillId="0" borderId="10" xfId="0" applyNumberFormat="1" applyFont="1" applyBorder="1" applyAlignment="1">
      <alignment horizontal="center"/>
    </xf>
    <xf numFmtId="174" fontId="5" fillId="0" borderId="11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PM10 [gennaio - 2006]
[Piazza Nazario Sauro - Macerata]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8925"/>
          <c:w val="0.95425"/>
          <c:h val="0.751"/>
        </c:manualLayout>
      </c:layout>
      <c:lineChart>
        <c:grouping val="standard"/>
        <c:varyColors val="0"/>
        <c:ser>
          <c:idx val="0"/>
          <c:order val="0"/>
          <c:tx>
            <c:v>PM10 [colore blu scuro]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MC'!$B$5:$B$35</c:f>
              <c:numCache>
                <c:ptCount val="31"/>
                <c:pt idx="0">
                  <c:v>31.230419990591642</c:v>
                </c:pt>
                <c:pt idx="1">
                  <c:v>25.012746880621773</c:v>
                </c:pt>
                <c:pt idx="2">
                  <c:v>23.064149086659825</c:v>
                </c:pt>
                <c:pt idx="3">
                  <c:v>25.102097956109866</c:v>
                </c:pt>
                <c:pt idx="4">
                  <c:v>15.446639583558502</c:v>
                </c:pt>
                <c:pt idx="5">
                  <c:v>22.933719639099824</c:v>
                </c:pt>
                <c:pt idx="6">
                  <c:v>30.47781595970867</c:v>
                </c:pt>
                <c:pt idx="7">
                  <c:v>20.918313983892702</c:v>
                </c:pt>
                <c:pt idx="8">
                  <c:v>28.32903990995145</c:v>
                </c:pt>
                <c:pt idx="9">
                  <c:v>35.82600628652103</c:v>
                </c:pt>
                <c:pt idx="10">
                  <c:v>34.11287571542274</c:v>
                </c:pt>
                <c:pt idx="11">
                  <c:v>28.451228903413792</c:v>
                </c:pt>
                <c:pt idx="12">
                  <c:v>35.872204328076094</c:v>
                </c:pt>
                <c:pt idx="13">
                  <c:v>45.294727127577985</c:v>
                </c:pt>
                <c:pt idx="14">
                  <c:v>52.73357678667944</c:v>
                </c:pt>
                <c:pt idx="15">
                  <c:v>47.37387652851817</c:v>
                </c:pt>
                <c:pt idx="16">
                  <c:v>47.8728191537235</c:v>
                </c:pt>
                <c:pt idx="17">
                  <c:v>39.132893349169144</c:v>
                </c:pt>
                <c:pt idx="18">
                  <c:v>61.33875670173854</c:v>
                </c:pt>
                <c:pt idx="19">
                  <c:v>34.42051156529181</c:v>
                </c:pt>
                <c:pt idx="20">
                  <c:v>32.85627313226596</c:v>
                </c:pt>
                <c:pt idx="21">
                  <c:v>42.02451175158126</c:v>
                </c:pt>
                <c:pt idx="22">
                  <c:v>18.76743025084549</c:v>
                </c:pt>
                <c:pt idx="23">
                  <c:v>24.320749528083837</c:v>
                </c:pt>
                <c:pt idx="24">
                  <c:v>28.03219591141081</c:v>
                </c:pt>
                <c:pt idx="25">
                  <c:v>28.49435811709284</c:v>
                </c:pt>
                <c:pt idx="26">
                  <c:v>34.51423136806736</c:v>
                </c:pt>
                <c:pt idx="27">
                  <c:v>36.57362848893138</c:v>
                </c:pt>
                <c:pt idx="28">
                  <c:v>24.938182083258916</c:v>
                </c:pt>
                <c:pt idx="29">
                  <c:v>25.13660779544207</c:v>
                </c:pt>
                <c:pt idx="30">
                  <c:v>27.106567534077065</c:v>
                </c:pt>
              </c:numCache>
            </c:numRef>
          </c:val>
          <c:smooth val="0"/>
        </c:ser>
        <c:ser>
          <c:idx val="1"/>
          <c:order val="1"/>
          <c:tx>
            <c:v>Limite 24 ore [valore  ug/mc] [colore giallo]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MC'!$P$5:$P$35</c:f>
              <c:numCach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v>Limite annuale [valore  ug/mc] [colore rosso]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MC'!$O$5:$O$35</c:f>
              <c:numCache>
                <c:ptCount val="31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  <c:pt idx="24">
                  <c:v>40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40</c:v>
                </c:pt>
                <c:pt idx="29">
                  <c:v>40</c:v>
                </c:pt>
                <c:pt idx="30">
                  <c:v>40</c:v>
                </c:pt>
              </c:numCache>
            </c:numRef>
          </c:val>
          <c:smooth val="0"/>
        </c:ser>
        <c:marker val="1"/>
        <c:axId val="61256542"/>
        <c:axId val="14437967"/>
      </c:lineChart>
      <c:catAx>
        <c:axId val="612565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4437967"/>
        <c:crosses val="autoZero"/>
        <c:auto val="1"/>
        <c:lblOffset val="100"/>
        <c:noMultiLvlLbl val="0"/>
      </c:catAx>
      <c:valAx>
        <c:axId val="144379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valore</a:t>
                </a:r>
                <a:r>
                  <a:rPr lang="en-US" cap="none" sz="1000" b="1" i="0" u="none" baseline="0"/>
                  <a:t> m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g/mc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12565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4"/>
          <c:y val="0.8385"/>
          <c:w val="0.35325"/>
          <c:h val="0.156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PM10 [febbraio - 2006]
[Piazza Nazario Sauro - Macerata]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8925"/>
          <c:w val="0.95425"/>
          <c:h val="0.751"/>
        </c:manualLayout>
      </c:layout>
      <c:lineChart>
        <c:grouping val="standard"/>
        <c:varyColors val="0"/>
        <c:ser>
          <c:idx val="0"/>
          <c:order val="0"/>
          <c:tx>
            <c:v>PM10 [colore blu scuro]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'dati MC'!$A$5:$A$32</c:f>
              <c:numCach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cat>
          <c:val>
            <c:numRef>
              <c:f>'dati MC'!$C$5:$C$32</c:f>
              <c:numCache>
                <c:ptCount val="28"/>
                <c:pt idx="2">
                  <c:v>49.59957878511591</c:v>
                </c:pt>
                <c:pt idx="3">
                  <c:v>87.32946496147807</c:v>
                </c:pt>
                <c:pt idx="4">
                  <c:v>26.67586348817372</c:v>
                </c:pt>
                <c:pt idx="5">
                  <c:v>28.352118186749756</c:v>
                </c:pt>
                <c:pt idx="6">
                  <c:v>37.80725483412963</c:v>
                </c:pt>
                <c:pt idx="7">
                  <c:v>50.30657990716484</c:v>
                </c:pt>
                <c:pt idx="8">
                  <c:v>62.28371008490064</c:v>
                </c:pt>
                <c:pt idx="9">
                  <c:v>92.88752481838551</c:v>
                </c:pt>
                <c:pt idx="10">
                  <c:v>40.30493562725978</c:v>
                </c:pt>
                <c:pt idx="11">
                  <c:v>26.672560032312138</c:v>
                </c:pt>
                <c:pt idx="12">
                  <c:v>34.309894592379315</c:v>
                </c:pt>
                <c:pt idx="13">
                  <c:v>40.129867896297135</c:v>
                </c:pt>
                <c:pt idx="14">
                  <c:v>27.21247108674917</c:v>
                </c:pt>
                <c:pt idx="15">
                  <c:v>23.837239329855876</c:v>
                </c:pt>
                <c:pt idx="22">
                  <c:v>13.639135746421308</c:v>
                </c:pt>
                <c:pt idx="23">
                  <c:v>11.71207045981568</c:v>
                </c:pt>
                <c:pt idx="24">
                  <c:v>13.61963094691469</c:v>
                </c:pt>
                <c:pt idx="25">
                  <c:v>23.36371264969825</c:v>
                </c:pt>
                <c:pt idx="26">
                  <c:v>33.12561623388983</c:v>
                </c:pt>
                <c:pt idx="27">
                  <c:v>23.301468575057072</c:v>
                </c:pt>
              </c:numCache>
            </c:numRef>
          </c:val>
          <c:smooth val="0"/>
        </c:ser>
        <c:ser>
          <c:idx val="1"/>
          <c:order val="1"/>
          <c:tx>
            <c:v>Limite 24 ore [valore  ug/mc] [colore giallo]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MC'!$A$5:$A$32</c:f>
              <c:numCach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cat>
          <c:val>
            <c:numRef>
              <c:f>'dati MC'!$P$5:$P$35</c:f>
              <c:numCach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v>Limite annuale [valore  ug/mc] [colore rosso]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MC'!$A$5:$A$32</c:f>
              <c:numCach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cat>
          <c:val>
            <c:numRef>
              <c:f>'dati MC'!$O$5:$O$35</c:f>
              <c:numCache>
                <c:ptCount val="31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  <c:pt idx="24">
                  <c:v>40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40</c:v>
                </c:pt>
                <c:pt idx="29">
                  <c:v>40</c:v>
                </c:pt>
                <c:pt idx="30">
                  <c:v>40</c:v>
                </c:pt>
              </c:numCache>
            </c:numRef>
          </c:val>
          <c:smooth val="0"/>
        </c:ser>
        <c:marker val="1"/>
        <c:axId val="62832840"/>
        <c:axId val="28624649"/>
      </c:lineChart>
      <c:catAx>
        <c:axId val="628328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8624649"/>
        <c:crosses val="autoZero"/>
        <c:auto val="1"/>
        <c:lblOffset val="100"/>
        <c:noMultiLvlLbl val="0"/>
      </c:catAx>
      <c:valAx>
        <c:axId val="286246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valore</a:t>
                </a:r>
                <a:r>
                  <a:rPr lang="en-US" cap="none" sz="1000" b="1" i="0" u="none" baseline="0"/>
                  <a:t> m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g/mc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28328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925"/>
          <c:y val="0.8385"/>
          <c:w val="0.35325"/>
          <c:h val="0.156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PM10 [marzo - 2006]
[Piazza Nazario Sauro - Macerata]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8925"/>
          <c:w val="0.95425"/>
          <c:h val="0.751"/>
        </c:manualLayout>
      </c:layout>
      <c:lineChart>
        <c:grouping val="standard"/>
        <c:varyColors val="0"/>
        <c:ser>
          <c:idx val="0"/>
          <c:order val="0"/>
          <c:tx>
            <c:v>PM10 [colore blu scuro]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MC'!$D$5:$D$35</c:f>
              <c:numCache>
                <c:ptCount val="31"/>
                <c:pt idx="0">
                  <c:v>40.66111093900068</c:v>
                </c:pt>
                <c:pt idx="1">
                  <c:v>19.38626948077756</c:v>
                </c:pt>
                <c:pt idx="2">
                  <c:v>29.662500074156277</c:v>
                </c:pt>
                <c:pt idx="3">
                  <c:v>27.53352698580671</c:v>
                </c:pt>
                <c:pt idx="4">
                  <c:v>11.806561299666605</c:v>
                </c:pt>
                <c:pt idx="5">
                  <c:v>17.478205648567354</c:v>
                </c:pt>
                <c:pt idx="6">
                  <c:v>17.92335971386348</c:v>
                </c:pt>
                <c:pt idx="7">
                  <c:v>19.91841417553702</c:v>
                </c:pt>
                <c:pt idx="8">
                  <c:v>33.14201940172793</c:v>
                </c:pt>
                <c:pt idx="9">
                  <c:v>11.004688783471053</c:v>
                </c:pt>
                <c:pt idx="10">
                  <c:v>13.68863823471306</c:v>
                </c:pt>
                <c:pt idx="17">
                  <c:v>23.409289976727123</c:v>
                </c:pt>
                <c:pt idx="18">
                  <c:v>38.59506253365011</c:v>
                </c:pt>
                <c:pt idx="19">
                  <c:v>54.509598556274284</c:v>
                </c:pt>
                <c:pt idx="20">
                  <c:v>53.2403664514703</c:v>
                </c:pt>
                <c:pt idx="21">
                  <c:v>23.61521370784451</c:v>
                </c:pt>
                <c:pt idx="22">
                  <c:v>17.689652732461653</c:v>
                </c:pt>
                <c:pt idx="23">
                  <c:v>41.139686868211776</c:v>
                </c:pt>
                <c:pt idx="24">
                  <c:v>49.11408022097412</c:v>
                </c:pt>
                <c:pt idx="25">
                  <c:v>37.39568571878442</c:v>
                </c:pt>
                <c:pt idx="26">
                  <c:v>37.852451145435076</c:v>
                </c:pt>
                <c:pt idx="27">
                  <c:v>25.922336679308707</c:v>
                </c:pt>
                <c:pt idx="28">
                  <c:v>16.00963780195668</c:v>
                </c:pt>
                <c:pt idx="29">
                  <c:v>17.910126982800268</c:v>
                </c:pt>
              </c:numCache>
            </c:numRef>
          </c:val>
          <c:smooth val="0"/>
        </c:ser>
        <c:ser>
          <c:idx val="1"/>
          <c:order val="1"/>
          <c:tx>
            <c:v>Limite 24 ore [valore  ug/mc] [colore giallo]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MC'!$P$5:$P$35</c:f>
              <c:numCach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v>Limite annuale [valore  ug/mc] [colore rosso]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MC'!$O$5:$O$35</c:f>
              <c:numCache>
                <c:ptCount val="31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  <c:pt idx="24">
                  <c:v>40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40</c:v>
                </c:pt>
                <c:pt idx="29">
                  <c:v>40</c:v>
                </c:pt>
                <c:pt idx="30">
                  <c:v>40</c:v>
                </c:pt>
              </c:numCache>
            </c:numRef>
          </c:val>
          <c:smooth val="0"/>
        </c:ser>
        <c:marker val="1"/>
        <c:axId val="56295250"/>
        <c:axId val="36895203"/>
      </c:lineChart>
      <c:catAx>
        <c:axId val="562952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6895203"/>
        <c:crosses val="autoZero"/>
        <c:auto val="1"/>
        <c:lblOffset val="100"/>
        <c:noMultiLvlLbl val="0"/>
      </c:catAx>
      <c:valAx>
        <c:axId val="368952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valore</a:t>
                </a:r>
                <a:r>
                  <a:rPr lang="en-US" cap="none" sz="1000" b="1" i="0" u="none" baseline="0"/>
                  <a:t> m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g/mc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62952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4"/>
          <c:y val="0.8385"/>
          <c:w val="0.35325"/>
          <c:h val="0.156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PM10 [aprile - 2006]
[Collevario, Via G. Verga - Macerata]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8925"/>
          <c:w val="0.95425"/>
          <c:h val="0.751"/>
        </c:manualLayout>
      </c:layout>
      <c:lineChart>
        <c:grouping val="standard"/>
        <c:varyColors val="0"/>
        <c:ser>
          <c:idx val="0"/>
          <c:order val="0"/>
          <c:tx>
            <c:v>PM10 [colore blu scuro]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'dati MC'!$A$5:$A$34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'dati MC'!$E$5:$E$34</c:f>
              <c:numCache>
                <c:ptCount val="30"/>
                <c:pt idx="0">
                  <c:v>23.8</c:v>
                </c:pt>
                <c:pt idx="1">
                  <c:v>23.5</c:v>
                </c:pt>
                <c:pt idx="2">
                  <c:v>25.1</c:v>
                </c:pt>
                <c:pt idx="3">
                  <c:v>11.6</c:v>
                </c:pt>
                <c:pt idx="4">
                  <c:v>28</c:v>
                </c:pt>
                <c:pt idx="5">
                  <c:v>25</c:v>
                </c:pt>
                <c:pt idx="6">
                  <c:v>16.3</c:v>
                </c:pt>
                <c:pt idx="7">
                  <c:v>22.5</c:v>
                </c:pt>
                <c:pt idx="8">
                  <c:v>23.4</c:v>
                </c:pt>
                <c:pt idx="9">
                  <c:v>33.4</c:v>
                </c:pt>
                <c:pt idx="10">
                  <c:v>21.1</c:v>
                </c:pt>
                <c:pt idx="11">
                  <c:v>13</c:v>
                </c:pt>
                <c:pt idx="12">
                  <c:v>15</c:v>
                </c:pt>
                <c:pt idx="13">
                  <c:v>13.6</c:v>
                </c:pt>
                <c:pt idx="14">
                  <c:v>17.4</c:v>
                </c:pt>
                <c:pt idx="15">
                  <c:v>20.3</c:v>
                </c:pt>
                <c:pt idx="16">
                  <c:v>21.7</c:v>
                </c:pt>
                <c:pt idx="17">
                  <c:v>13.7</c:v>
                </c:pt>
                <c:pt idx="18">
                  <c:v>15.7</c:v>
                </c:pt>
                <c:pt idx="19">
                  <c:v>22.8</c:v>
                </c:pt>
                <c:pt idx="20">
                  <c:v>32.2</c:v>
                </c:pt>
                <c:pt idx="21">
                  <c:v>30.1</c:v>
                </c:pt>
                <c:pt idx="22">
                  <c:v>24</c:v>
                </c:pt>
                <c:pt idx="23">
                  <c:v>29.3</c:v>
                </c:pt>
                <c:pt idx="24">
                  <c:v>25.1</c:v>
                </c:pt>
                <c:pt idx="25">
                  <c:v>26.6</c:v>
                </c:pt>
                <c:pt idx="26">
                  <c:v>13.6</c:v>
                </c:pt>
                <c:pt idx="27">
                  <c:v>12.6</c:v>
                </c:pt>
                <c:pt idx="28">
                  <c:v>14.9</c:v>
                </c:pt>
                <c:pt idx="29">
                  <c:v>10.5</c:v>
                </c:pt>
              </c:numCache>
            </c:numRef>
          </c:val>
          <c:smooth val="0"/>
        </c:ser>
        <c:ser>
          <c:idx val="1"/>
          <c:order val="1"/>
          <c:tx>
            <c:v>Limite 24 ore [valore  ug/mc] [colore giallo]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MC'!$A$5:$A$34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'dati MC'!$P$5:$P$35</c:f>
              <c:numCach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v>Limite annuale [valore  ug/mc] [colore rosso]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MC'!$A$5:$A$34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'dati MC'!$O$5:$O$35</c:f>
              <c:numCache>
                <c:ptCount val="31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  <c:pt idx="24">
                  <c:v>40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40</c:v>
                </c:pt>
                <c:pt idx="29">
                  <c:v>40</c:v>
                </c:pt>
                <c:pt idx="30">
                  <c:v>40</c:v>
                </c:pt>
              </c:numCache>
            </c:numRef>
          </c:val>
          <c:smooth val="0"/>
        </c:ser>
        <c:marker val="1"/>
        <c:axId val="63621372"/>
        <c:axId val="35721437"/>
      </c:lineChart>
      <c:catAx>
        <c:axId val="636213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5721437"/>
        <c:crosses val="autoZero"/>
        <c:auto val="1"/>
        <c:lblOffset val="100"/>
        <c:noMultiLvlLbl val="0"/>
      </c:catAx>
      <c:valAx>
        <c:axId val="357214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valore</a:t>
                </a:r>
                <a:r>
                  <a:rPr lang="en-US" cap="none" sz="1000" b="1" i="0" u="none" baseline="0"/>
                  <a:t> m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g/mc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36213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4"/>
          <c:y val="0.8385"/>
          <c:w val="0.35325"/>
          <c:h val="0.156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PM10 [maggio - 2006]
[Collevario, Via G. Verga - Macerata]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8925"/>
          <c:w val="0.95425"/>
          <c:h val="0.751"/>
        </c:manualLayout>
      </c:layout>
      <c:lineChart>
        <c:grouping val="standard"/>
        <c:varyColors val="0"/>
        <c:ser>
          <c:idx val="0"/>
          <c:order val="0"/>
          <c:tx>
            <c:v>PM10 [colore blu scuro]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MC'!$F$5:$F$35</c:f>
              <c:numCache>
                <c:ptCount val="31"/>
                <c:pt idx="0">
                  <c:v>11.7683978875478</c:v>
                </c:pt>
                <c:pt idx="1">
                  <c:v>17.5689551432927</c:v>
                </c:pt>
                <c:pt idx="2">
                  <c:v>19.6450880224054</c:v>
                </c:pt>
                <c:pt idx="3">
                  <c:v>21.4819883108139</c:v>
                </c:pt>
                <c:pt idx="4">
                  <c:v>26.3819804986318</c:v>
                </c:pt>
                <c:pt idx="5">
                  <c:v>43.1169642607371</c:v>
                </c:pt>
                <c:pt idx="6">
                  <c:v>35.7862883408864</c:v>
                </c:pt>
                <c:pt idx="7">
                  <c:v>28.6232838008715</c:v>
                </c:pt>
                <c:pt idx="8">
                  <c:v>13.3147251208623</c:v>
                </c:pt>
                <c:pt idx="9">
                  <c:v>13.8690352837245</c:v>
                </c:pt>
                <c:pt idx="10">
                  <c:v>22.2282021840413</c:v>
                </c:pt>
                <c:pt idx="11">
                  <c:v>24.694694519043</c:v>
                </c:pt>
                <c:pt idx="12">
                  <c:v>25.4845414161682</c:v>
                </c:pt>
                <c:pt idx="13">
                  <c:v>14.9336332877477</c:v>
                </c:pt>
                <c:pt idx="14">
                  <c:v>17.3115459680557</c:v>
                </c:pt>
                <c:pt idx="15">
                  <c:v>21.4930952787399</c:v>
                </c:pt>
                <c:pt idx="16">
                  <c:v>22.719113111496</c:v>
                </c:pt>
                <c:pt idx="17">
                  <c:v>28.5128432909648</c:v>
                </c:pt>
                <c:pt idx="18">
                  <c:v>45.3137078285217</c:v>
                </c:pt>
                <c:pt idx="19">
                  <c:v>30.1949631084095</c:v>
                </c:pt>
                <c:pt idx="20">
                  <c:v>26.6594394048055</c:v>
                </c:pt>
                <c:pt idx="21">
                  <c:v>31.4286924203237</c:v>
                </c:pt>
                <c:pt idx="22">
                  <c:v>42.0881706078847</c:v>
                </c:pt>
                <c:pt idx="23">
                  <c:v>26.1976604859034</c:v>
                </c:pt>
                <c:pt idx="24">
                  <c:v>16.6003315051397</c:v>
                </c:pt>
                <c:pt idx="25">
                  <c:v>20.9248313506444</c:v>
                </c:pt>
                <c:pt idx="26">
                  <c:v>28.7592085202535</c:v>
                </c:pt>
                <c:pt idx="27">
                  <c:v>30.5605965058009</c:v>
                </c:pt>
                <c:pt idx="28">
                  <c:v>22.3593513568242</c:v>
                </c:pt>
                <c:pt idx="29">
                  <c:v>16.8567147155603</c:v>
                </c:pt>
                <c:pt idx="30">
                  <c:v>10.2842304810234</c:v>
                </c:pt>
              </c:numCache>
            </c:numRef>
          </c:val>
          <c:smooth val="0"/>
        </c:ser>
        <c:ser>
          <c:idx val="1"/>
          <c:order val="1"/>
          <c:tx>
            <c:v>Limite 24 ore [valore  ug/mc] [colore giallo]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MC'!$P$5:$P$35</c:f>
              <c:numCach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v>Limite annuale [valore  ug/mc] [colore rosso]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MC'!$O$5:$O$35</c:f>
              <c:numCache>
                <c:ptCount val="31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  <c:pt idx="24">
                  <c:v>40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40</c:v>
                </c:pt>
                <c:pt idx="29">
                  <c:v>40</c:v>
                </c:pt>
                <c:pt idx="30">
                  <c:v>40</c:v>
                </c:pt>
              </c:numCache>
            </c:numRef>
          </c:val>
          <c:smooth val="0"/>
        </c:ser>
        <c:marker val="1"/>
        <c:axId val="53057478"/>
        <c:axId val="7755255"/>
      </c:lineChart>
      <c:catAx>
        <c:axId val="53057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7755255"/>
        <c:crosses val="autoZero"/>
        <c:auto val="1"/>
        <c:lblOffset val="100"/>
        <c:noMultiLvlLbl val="0"/>
      </c:catAx>
      <c:valAx>
        <c:axId val="77552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valore</a:t>
                </a:r>
                <a:r>
                  <a:rPr lang="en-US" cap="none" sz="1000" b="1" i="0" u="none" baseline="0"/>
                  <a:t> m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g/mc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30574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4"/>
          <c:y val="0.8385"/>
          <c:w val="0.35325"/>
          <c:h val="0.156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5"/>
  <sheetViews>
    <sheetView tabSelected="1" workbookViewId="0" topLeftCell="A8">
      <selection activeCell="I14" sqref="I14"/>
    </sheetView>
  </sheetViews>
  <sheetFormatPr defaultColWidth="9.140625" defaultRowHeight="12.75"/>
  <cols>
    <col min="1" max="1" width="11.57421875" style="0" customWidth="1"/>
    <col min="2" max="2" width="9.7109375" style="0" customWidth="1"/>
    <col min="3" max="13" width="9.7109375" style="13" customWidth="1"/>
  </cols>
  <sheetData>
    <row r="1" spans="1:13" ht="24.75" customHeight="1" thickBot="1">
      <c r="A1" s="59" t="s">
        <v>23</v>
      </c>
      <c r="B1" s="60"/>
      <c r="C1" s="60"/>
      <c r="D1" s="60"/>
      <c r="E1" s="60"/>
      <c r="F1" s="60"/>
      <c r="G1" s="60"/>
      <c r="H1" s="61"/>
      <c r="I1" s="61"/>
      <c r="J1" s="61"/>
      <c r="K1" s="61"/>
      <c r="L1" s="61"/>
      <c r="M1" s="62"/>
    </row>
    <row r="2" spans="1:13" ht="24.75" customHeight="1" thickBot="1">
      <c r="A2" s="25"/>
      <c r="B2" s="23"/>
      <c r="C2" s="23"/>
      <c r="D2" s="28"/>
      <c r="E2" s="23" t="s">
        <v>24</v>
      </c>
      <c r="F2" s="28"/>
      <c r="G2" s="29"/>
      <c r="H2" s="66" t="s">
        <v>21</v>
      </c>
      <c r="I2" s="66"/>
      <c r="J2" s="66"/>
      <c r="K2" s="23"/>
      <c r="L2" s="23"/>
      <c r="M2" s="24"/>
    </row>
    <row r="3" spans="1:13" s="1" customFormat="1" ht="11.25">
      <c r="A3" s="27"/>
      <c r="B3" s="26" t="s">
        <v>1</v>
      </c>
      <c r="C3" s="26" t="s">
        <v>2</v>
      </c>
      <c r="D3" s="26" t="s">
        <v>3</v>
      </c>
      <c r="E3" s="26" t="s">
        <v>4</v>
      </c>
      <c r="F3" s="26" t="s">
        <v>5</v>
      </c>
      <c r="G3" s="26" t="s">
        <v>6</v>
      </c>
      <c r="H3" s="10" t="s">
        <v>7</v>
      </c>
      <c r="I3" s="10" t="s">
        <v>8</v>
      </c>
      <c r="J3" s="10" t="s">
        <v>9</v>
      </c>
      <c r="K3" s="10" t="s">
        <v>10</v>
      </c>
      <c r="L3" s="10" t="s">
        <v>11</v>
      </c>
      <c r="M3" s="14" t="s">
        <v>12</v>
      </c>
    </row>
    <row r="4" spans="1:15" ht="19.5" customHeight="1" thickBot="1">
      <c r="A4" s="2" t="s">
        <v>0</v>
      </c>
      <c r="B4" s="11" t="s">
        <v>15</v>
      </c>
      <c r="C4" s="11" t="s">
        <v>15</v>
      </c>
      <c r="D4" s="11" t="s">
        <v>15</v>
      </c>
      <c r="E4" s="11" t="s">
        <v>15</v>
      </c>
      <c r="F4" s="11" t="s">
        <v>15</v>
      </c>
      <c r="G4" s="11" t="s">
        <v>15</v>
      </c>
      <c r="H4" s="42" t="s">
        <v>15</v>
      </c>
      <c r="I4" s="11" t="s">
        <v>15</v>
      </c>
      <c r="J4" s="11" t="s">
        <v>15</v>
      </c>
      <c r="K4" s="11" t="s">
        <v>15</v>
      </c>
      <c r="L4" s="11" t="s">
        <v>15</v>
      </c>
      <c r="M4" s="15" t="s">
        <v>15</v>
      </c>
      <c r="O4" s="8"/>
    </row>
    <row r="5" spans="1:26" ht="9.75" customHeight="1">
      <c r="A5" s="17">
        <v>1</v>
      </c>
      <c r="B5" s="47">
        <v>31.230419990591642</v>
      </c>
      <c r="C5" s="43"/>
      <c r="D5" s="51">
        <v>40.66111093900068</v>
      </c>
      <c r="E5" s="52">
        <v>23.8</v>
      </c>
      <c r="F5" s="52">
        <v>11.7683978875478</v>
      </c>
      <c r="G5" s="52"/>
      <c r="H5" s="39"/>
      <c r="I5" s="39"/>
      <c r="J5" s="39"/>
      <c r="K5" s="39"/>
      <c r="L5" s="39"/>
      <c r="M5" s="39"/>
      <c r="O5" s="1">
        <v>40</v>
      </c>
      <c r="P5" s="1">
        <v>50</v>
      </c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26" ht="9.75" customHeight="1">
      <c r="A6" s="18">
        <v>2</v>
      </c>
      <c r="B6" s="48">
        <v>25.012746880621773</v>
      </c>
      <c r="C6" s="44"/>
      <c r="D6" s="51">
        <v>19.38626948077756</v>
      </c>
      <c r="E6" s="39">
        <v>23.5</v>
      </c>
      <c r="F6" s="39">
        <v>17.5689551432927</v>
      </c>
      <c r="G6" s="39"/>
      <c r="H6" s="39"/>
      <c r="I6" s="39"/>
      <c r="J6" s="39"/>
      <c r="K6" s="39"/>
      <c r="L6" s="39"/>
      <c r="M6" s="39"/>
      <c r="O6" s="1">
        <v>40</v>
      </c>
      <c r="P6" s="1">
        <v>50</v>
      </c>
      <c r="Q6" s="20"/>
      <c r="R6" s="20"/>
      <c r="S6" s="20"/>
      <c r="T6" s="20"/>
      <c r="U6" s="20"/>
      <c r="V6" s="20"/>
      <c r="W6" s="20"/>
      <c r="X6" s="20"/>
      <c r="Y6" s="20"/>
      <c r="Z6" s="20"/>
    </row>
    <row r="7" spans="1:26" ht="9.75" customHeight="1">
      <c r="A7" s="18">
        <v>3</v>
      </c>
      <c r="B7" s="48">
        <v>23.064149086659825</v>
      </c>
      <c r="C7" s="49">
        <v>49.59957878511591</v>
      </c>
      <c r="D7" s="51">
        <v>29.662500074156277</v>
      </c>
      <c r="E7" s="39">
        <v>25.1</v>
      </c>
      <c r="F7" s="39">
        <v>19.6450880224054</v>
      </c>
      <c r="G7" s="39"/>
      <c r="H7" s="39"/>
      <c r="I7" s="39"/>
      <c r="J7" s="39"/>
      <c r="K7" s="39"/>
      <c r="L7" s="39"/>
      <c r="M7" s="39"/>
      <c r="O7" s="1">
        <v>40</v>
      </c>
      <c r="P7" s="1">
        <v>50</v>
      </c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26" ht="9.75" customHeight="1">
      <c r="A8" s="18">
        <v>4</v>
      </c>
      <c r="B8" s="48">
        <v>25.102097956109866</v>
      </c>
      <c r="C8" s="49">
        <v>87.32946496147807</v>
      </c>
      <c r="D8" s="51">
        <v>27.53352698580671</v>
      </c>
      <c r="E8" s="39">
        <v>11.6</v>
      </c>
      <c r="F8" s="39">
        <v>21.4819883108139</v>
      </c>
      <c r="G8" s="39"/>
      <c r="H8" s="39"/>
      <c r="I8" s="39"/>
      <c r="J8" s="39"/>
      <c r="K8" s="39"/>
      <c r="L8" s="39"/>
      <c r="M8" s="39"/>
      <c r="N8" s="53"/>
      <c r="O8" s="1">
        <v>40</v>
      </c>
      <c r="P8" s="1">
        <v>50</v>
      </c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9.75" customHeight="1">
      <c r="A9" s="18">
        <v>5</v>
      </c>
      <c r="B9" s="48">
        <v>15.446639583558502</v>
      </c>
      <c r="C9" s="49">
        <v>26.67586348817372</v>
      </c>
      <c r="D9" s="51">
        <v>11.806561299666605</v>
      </c>
      <c r="E9" s="39">
        <v>28</v>
      </c>
      <c r="F9" s="39">
        <v>26.3819804986318</v>
      </c>
      <c r="G9" s="39"/>
      <c r="H9" s="39"/>
      <c r="I9" s="39"/>
      <c r="J9" s="39"/>
      <c r="K9" s="39"/>
      <c r="L9" s="39"/>
      <c r="M9" s="39"/>
      <c r="O9" s="1">
        <v>40</v>
      </c>
      <c r="P9" s="1">
        <v>50</v>
      </c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ht="9.75" customHeight="1">
      <c r="A10" s="18">
        <v>6</v>
      </c>
      <c r="B10" s="48">
        <v>22.933719639099824</v>
      </c>
      <c r="C10" s="49">
        <v>28.352118186749756</v>
      </c>
      <c r="D10" s="51">
        <v>17.478205648567354</v>
      </c>
      <c r="E10" s="39">
        <v>25</v>
      </c>
      <c r="F10" s="39">
        <v>43.1169642607371</v>
      </c>
      <c r="G10" s="39"/>
      <c r="H10" s="39"/>
      <c r="I10" s="39"/>
      <c r="J10" s="39"/>
      <c r="K10" s="39"/>
      <c r="L10" s="39"/>
      <c r="M10" s="39"/>
      <c r="N10" s="53"/>
      <c r="O10" s="1">
        <v>40</v>
      </c>
      <c r="P10" s="1">
        <v>50</v>
      </c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ht="9.75" customHeight="1">
      <c r="A11" s="18">
        <v>7</v>
      </c>
      <c r="B11" s="48">
        <v>30.47781595970867</v>
      </c>
      <c r="C11" s="49">
        <v>37.80725483412963</v>
      </c>
      <c r="D11" s="51">
        <v>17.92335971386348</v>
      </c>
      <c r="E11" s="39">
        <v>16.3</v>
      </c>
      <c r="F11" s="39">
        <v>35.7862883408864</v>
      </c>
      <c r="G11" s="39"/>
      <c r="H11" s="39"/>
      <c r="I11" s="39"/>
      <c r="J11" s="39"/>
      <c r="K11" s="39"/>
      <c r="L11" s="39"/>
      <c r="M11" s="39"/>
      <c r="O11" s="1">
        <v>40</v>
      </c>
      <c r="P11" s="1">
        <v>50</v>
      </c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ht="9.75" customHeight="1">
      <c r="A12" s="18">
        <v>8</v>
      </c>
      <c r="B12" s="48">
        <v>20.918313983892702</v>
      </c>
      <c r="C12" s="49">
        <v>50.30657990716484</v>
      </c>
      <c r="D12" s="51">
        <v>19.91841417553702</v>
      </c>
      <c r="E12" s="39">
        <v>22.5</v>
      </c>
      <c r="F12" s="39">
        <v>28.6232838008715</v>
      </c>
      <c r="G12" s="39"/>
      <c r="H12" s="39"/>
      <c r="I12" s="39"/>
      <c r="J12" s="39"/>
      <c r="K12" s="39"/>
      <c r="L12" s="39"/>
      <c r="M12" s="39"/>
      <c r="O12" s="1">
        <v>40</v>
      </c>
      <c r="P12" s="1">
        <v>50</v>
      </c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ht="9.75" customHeight="1">
      <c r="A13" s="18">
        <v>9</v>
      </c>
      <c r="B13" s="48">
        <v>28.32903990995145</v>
      </c>
      <c r="C13" s="49">
        <v>62.28371008490064</v>
      </c>
      <c r="D13" s="49">
        <v>33.14201940172793</v>
      </c>
      <c r="E13" s="39">
        <v>23.4</v>
      </c>
      <c r="F13" s="39">
        <v>13.3147251208623</v>
      </c>
      <c r="G13" s="39"/>
      <c r="H13" s="39"/>
      <c r="I13" s="39"/>
      <c r="J13" s="39"/>
      <c r="K13" s="39"/>
      <c r="L13" s="39"/>
      <c r="M13" s="39"/>
      <c r="O13" s="1">
        <v>40</v>
      </c>
      <c r="P13" s="1">
        <v>50</v>
      </c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ht="9.75" customHeight="1">
      <c r="A14" s="18">
        <v>10</v>
      </c>
      <c r="B14" s="48">
        <v>35.82600628652103</v>
      </c>
      <c r="C14" s="49">
        <v>92.88752481838551</v>
      </c>
      <c r="D14" s="49">
        <v>11.004688783471053</v>
      </c>
      <c r="E14" s="39">
        <v>33.4</v>
      </c>
      <c r="F14" s="39">
        <v>13.8690352837245</v>
      </c>
      <c r="G14" s="39"/>
      <c r="H14" s="39"/>
      <c r="I14" s="39"/>
      <c r="J14" s="39"/>
      <c r="K14" s="39"/>
      <c r="L14" s="39"/>
      <c r="M14" s="39"/>
      <c r="O14" s="1">
        <v>40</v>
      </c>
      <c r="P14" s="1">
        <v>50</v>
      </c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ht="9.75" customHeight="1">
      <c r="A15" s="18">
        <v>11</v>
      </c>
      <c r="B15" s="48">
        <v>34.11287571542274</v>
      </c>
      <c r="C15" s="49">
        <v>40.30493562725978</v>
      </c>
      <c r="D15" s="49">
        <v>13.68863823471306</v>
      </c>
      <c r="E15" s="39">
        <v>21.1</v>
      </c>
      <c r="F15" s="39">
        <v>22.2282021840413</v>
      </c>
      <c r="G15" s="39"/>
      <c r="H15" s="39"/>
      <c r="I15" s="39"/>
      <c r="J15" s="39"/>
      <c r="K15" s="39"/>
      <c r="L15" s="39"/>
      <c r="M15" s="39"/>
      <c r="O15" s="1">
        <v>40</v>
      </c>
      <c r="P15" s="1">
        <v>50</v>
      </c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ht="9.75" customHeight="1">
      <c r="A16" s="18">
        <v>12</v>
      </c>
      <c r="B16" s="48">
        <v>28.451228903413792</v>
      </c>
      <c r="C16" s="49">
        <v>26.672560032312138</v>
      </c>
      <c r="D16" s="49"/>
      <c r="E16" s="39">
        <v>13</v>
      </c>
      <c r="F16" s="39">
        <v>24.694694519043</v>
      </c>
      <c r="G16" s="39"/>
      <c r="H16" s="39"/>
      <c r="I16" s="39"/>
      <c r="J16" s="39"/>
      <c r="K16" s="39"/>
      <c r="L16" s="39"/>
      <c r="M16" s="39"/>
      <c r="O16" s="1">
        <v>40</v>
      </c>
      <c r="P16" s="1">
        <v>50</v>
      </c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ht="9.75" customHeight="1">
      <c r="A17" s="18">
        <v>13</v>
      </c>
      <c r="B17" s="48">
        <v>35.872204328076094</v>
      </c>
      <c r="C17" s="49">
        <v>34.309894592379315</v>
      </c>
      <c r="D17" s="49"/>
      <c r="E17" s="39">
        <v>15</v>
      </c>
      <c r="F17" s="39">
        <v>25.4845414161682</v>
      </c>
      <c r="G17" s="39"/>
      <c r="H17" s="39"/>
      <c r="I17" s="39"/>
      <c r="J17" s="39"/>
      <c r="K17" s="39"/>
      <c r="L17" s="39"/>
      <c r="M17" s="39"/>
      <c r="O17" s="1">
        <v>40</v>
      </c>
      <c r="P17" s="1">
        <v>50</v>
      </c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ht="9.75" customHeight="1">
      <c r="A18" s="18">
        <v>14</v>
      </c>
      <c r="B18" s="48">
        <v>45.294727127577985</v>
      </c>
      <c r="C18" s="49">
        <v>40.129867896297135</v>
      </c>
      <c r="D18" s="49"/>
      <c r="E18" s="39">
        <v>13.6</v>
      </c>
      <c r="F18" s="39">
        <v>14.9336332877477</v>
      </c>
      <c r="G18" s="39"/>
      <c r="H18" s="39"/>
      <c r="I18" s="39"/>
      <c r="J18" s="39"/>
      <c r="K18" s="39"/>
      <c r="L18" s="39"/>
      <c r="M18" s="39"/>
      <c r="O18" s="1">
        <v>40</v>
      </c>
      <c r="P18" s="1">
        <v>50</v>
      </c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ht="9.75" customHeight="1">
      <c r="A19" s="18">
        <v>15</v>
      </c>
      <c r="B19" s="48">
        <v>52.73357678667944</v>
      </c>
      <c r="C19" s="49">
        <v>27.21247108674917</v>
      </c>
      <c r="D19" s="49"/>
      <c r="E19" s="39">
        <v>17.4</v>
      </c>
      <c r="F19" s="39">
        <v>17.3115459680557</v>
      </c>
      <c r="G19" s="39"/>
      <c r="H19" s="39"/>
      <c r="I19" s="39"/>
      <c r="J19" s="39"/>
      <c r="K19" s="39"/>
      <c r="L19" s="39"/>
      <c r="M19" s="39"/>
      <c r="O19" s="1">
        <v>40</v>
      </c>
      <c r="P19" s="1">
        <v>50</v>
      </c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ht="9.75" customHeight="1">
      <c r="A20" s="18">
        <v>16</v>
      </c>
      <c r="B20" s="48">
        <v>47.37387652851817</v>
      </c>
      <c r="C20" s="39">
        <v>23.837239329855876</v>
      </c>
      <c r="D20" s="39"/>
      <c r="E20" s="39">
        <v>20.3</v>
      </c>
      <c r="F20" s="39">
        <v>21.4930952787399</v>
      </c>
      <c r="G20" s="39"/>
      <c r="H20" s="39"/>
      <c r="I20" s="39"/>
      <c r="J20" s="39"/>
      <c r="K20" s="39"/>
      <c r="L20" s="39"/>
      <c r="M20" s="39"/>
      <c r="O20" s="1">
        <v>40</v>
      </c>
      <c r="P20" s="1">
        <v>50</v>
      </c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ht="9.75" customHeight="1">
      <c r="A21" s="18">
        <v>17</v>
      </c>
      <c r="B21" s="48">
        <v>47.8728191537235</v>
      </c>
      <c r="C21" s="39"/>
      <c r="D21" s="39"/>
      <c r="E21" s="39">
        <v>21.7</v>
      </c>
      <c r="F21" s="39">
        <v>22.719113111496</v>
      </c>
      <c r="G21" s="39"/>
      <c r="H21" s="39"/>
      <c r="I21" s="39"/>
      <c r="J21" s="39"/>
      <c r="K21" s="39"/>
      <c r="L21" s="39"/>
      <c r="M21" s="39"/>
      <c r="O21" s="1">
        <v>40</v>
      </c>
      <c r="P21" s="1">
        <v>50</v>
      </c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ht="9.75" customHeight="1">
      <c r="A22" s="18">
        <v>18</v>
      </c>
      <c r="B22" s="48">
        <v>39.132893349169144</v>
      </c>
      <c r="C22" s="50"/>
      <c r="D22" s="50">
        <v>23.409289976727123</v>
      </c>
      <c r="E22" s="39">
        <v>13.7</v>
      </c>
      <c r="F22" s="39">
        <v>28.5128432909648</v>
      </c>
      <c r="G22" s="39"/>
      <c r="H22" s="39"/>
      <c r="I22" s="39"/>
      <c r="J22" s="39"/>
      <c r="K22" s="39"/>
      <c r="L22" s="39"/>
      <c r="M22" s="39"/>
      <c r="O22" s="1">
        <v>40</v>
      </c>
      <c r="P22" s="1">
        <v>50</v>
      </c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ht="9.75" customHeight="1">
      <c r="A23" s="18">
        <v>19</v>
      </c>
      <c r="B23" s="48">
        <v>61.33875670173854</v>
      </c>
      <c r="C23" s="50"/>
      <c r="D23" s="50">
        <v>38.59506253365011</v>
      </c>
      <c r="E23" s="39">
        <v>15.7</v>
      </c>
      <c r="F23" s="39">
        <v>45.3137078285217</v>
      </c>
      <c r="G23" s="39"/>
      <c r="H23" s="39"/>
      <c r="I23" s="39"/>
      <c r="J23" s="39"/>
      <c r="K23" s="39"/>
      <c r="L23" s="39"/>
      <c r="M23" s="39"/>
      <c r="O23" s="1">
        <v>40</v>
      </c>
      <c r="P23" s="1">
        <v>50</v>
      </c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ht="9.75" customHeight="1">
      <c r="A24" s="18">
        <v>20</v>
      </c>
      <c r="B24" s="48">
        <v>34.42051156529181</v>
      </c>
      <c r="C24" s="50"/>
      <c r="D24" s="50">
        <v>54.509598556274284</v>
      </c>
      <c r="E24" s="39">
        <v>22.8</v>
      </c>
      <c r="F24" s="55">
        <v>30.1949631084095</v>
      </c>
      <c r="G24" s="39"/>
      <c r="H24" s="39"/>
      <c r="I24" s="39"/>
      <c r="J24" s="39"/>
      <c r="K24" s="39"/>
      <c r="L24" s="39"/>
      <c r="M24" s="39"/>
      <c r="O24" s="1">
        <v>40</v>
      </c>
      <c r="P24" s="1">
        <v>50</v>
      </c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ht="9.75" customHeight="1">
      <c r="A25" s="18">
        <v>21</v>
      </c>
      <c r="B25" s="48">
        <v>32.85627313226596</v>
      </c>
      <c r="C25" s="50"/>
      <c r="D25" s="50">
        <v>53.2403664514703</v>
      </c>
      <c r="E25" s="54">
        <v>32.2</v>
      </c>
      <c r="F25" s="39">
        <v>26.6594394048055</v>
      </c>
      <c r="G25" s="54"/>
      <c r="H25" s="39"/>
      <c r="I25" s="39"/>
      <c r="J25" s="39"/>
      <c r="K25" s="39"/>
      <c r="L25" s="39"/>
      <c r="M25" s="39"/>
      <c r="O25" s="1">
        <v>40</v>
      </c>
      <c r="P25" s="1">
        <v>50</v>
      </c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ht="9.75" customHeight="1">
      <c r="A26" s="18">
        <v>22</v>
      </c>
      <c r="B26" s="48">
        <v>42.02451175158126</v>
      </c>
      <c r="C26" s="50"/>
      <c r="D26" s="50">
        <v>23.61521370784451</v>
      </c>
      <c r="E26" s="39">
        <v>30.1</v>
      </c>
      <c r="F26" s="56">
        <v>31.4286924203237</v>
      </c>
      <c r="G26" s="39"/>
      <c r="H26" s="39"/>
      <c r="I26" s="39"/>
      <c r="J26" s="39"/>
      <c r="K26" s="39"/>
      <c r="L26" s="39"/>
      <c r="M26" s="39"/>
      <c r="O26" s="1">
        <v>40</v>
      </c>
      <c r="P26" s="1">
        <v>50</v>
      </c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ht="9.75" customHeight="1">
      <c r="A27" s="18">
        <v>23</v>
      </c>
      <c r="B27" s="48">
        <v>18.76743025084549</v>
      </c>
      <c r="C27" s="50">
        <v>13.639135746421308</v>
      </c>
      <c r="D27" s="50">
        <v>17.689652732461653</v>
      </c>
      <c r="E27" s="39">
        <v>24</v>
      </c>
      <c r="F27" s="39">
        <v>42.0881706078847</v>
      </c>
      <c r="G27" s="39"/>
      <c r="H27" s="39"/>
      <c r="I27" s="39"/>
      <c r="J27" s="39"/>
      <c r="K27" s="39"/>
      <c r="L27" s="39"/>
      <c r="M27" s="39"/>
      <c r="O27" s="1">
        <v>40</v>
      </c>
      <c r="P27" s="1">
        <v>50</v>
      </c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ht="9.75" customHeight="1">
      <c r="A28" s="18">
        <v>24</v>
      </c>
      <c r="B28" s="48">
        <v>24.320749528083837</v>
      </c>
      <c r="C28" s="50">
        <v>11.71207045981568</v>
      </c>
      <c r="D28" s="50">
        <v>41.139686868211776</v>
      </c>
      <c r="E28" s="39">
        <v>29.3</v>
      </c>
      <c r="F28" s="39">
        <v>26.1976604859034</v>
      </c>
      <c r="G28" s="39"/>
      <c r="H28" s="39"/>
      <c r="I28" s="39"/>
      <c r="J28" s="39"/>
      <c r="K28" s="39"/>
      <c r="L28" s="39"/>
      <c r="M28" s="39"/>
      <c r="O28" s="1">
        <v>40</v>
      </c>
      <c r="P28" s="1">
        <v>50</v>
      </c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ht="9.75" customHeight="1">
      <c r="A29" s="18">
        <v>25</v>
      </c>
      <c r="B29" s="48">
        <v>28.03219591141081</v>
      </c>
      <c r="C29" s="50">
        <v>13.61963094691469</v>
      </c>
      <c r="D29" s="50">
        <v>49.11408022097412</v>
      </c>
      <c r="E29" s="39">
        <v>25.1</v>
      </c>
      <c r="F29" s="39">
        <v>16.6003315051397</v>
      </c>
      <c r="G29" s="39"/>
      <c r="H29" s="39"/>
      <c r="I29" s="39"/>
      <c r="J29" s="39"/>
      <c r="K29" s="39"/>
      <c r="L29" s="39"/>
      <c r="M29" s="39"/>
      <c r="O29" s="1">
        <v>40</v>
      </c>
      <c r="P29" s="1">
        <v>50</v>
      </c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ht="9.75" customHeight="1">
      <c r="A30" s="18">
        <v>26</v>
      </c>
      <c r="B30" s="48">
        <v>28.49435811709284</v>
      </c>
      <c r="C30" s="39">
        <v>23.36371264969825</v>
      </c>
      <c r="D30" s="39">
        <v>37.39568571878442</v>
      </c>
      <c r="E30" s="39">
        <v>26.6</v>
      </c>
      <c r="F30" s="39">
        <v>20.9248313506444</v>
      </c>
      <c r="G30" s="39"/>
      <c r="H30" s="39"/>
      <c r="I30" s="39"/>
      <c r="J30" s="39"/>
      <c r="K30" s="39"/>
      <c r="L30" s="39"/>
      <c r="M30" s="39"/>
      <c r="O30" s="1">
        <v>40</v>
      </c>
      <c r="P30" s="1">
        <v>50</v>
      </c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ht="9.75" customHeight="1">
      <c r="A31" s="18">
        <v>27</v>
      </c>
      <c r="B31" s="48">
        <v>34.51423136806736</v>
      </c>
      <c r="C31" s="50">
        <v>33.12561623388983</v>
      </c>
      <c r="D31" s="50">
        <v>37.852451145435076</v>
      </c>
      <c r="E31" s="39">
        <v>13.6</v>
      </c>
      <c r="F31" s="39">
        <v>28.7592085202535</v>
      </c>
      <c r="G31" s="39"/>
      <c r="H31" s="39"/>
      <c r="I31" s="39"/>
      <c r="J31" s="39"/>
      <c r="K31" s="39"/>
      <c r="L31" s="39"/>
      <c r="M31" s="39"/>
      <c r="O31" s="1">
        <v>40</v>
      </c>
      <c r="P31" s="1">
        <v>50</v>
      </c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ht="9.75" customHeight="1">
      <c r="A32" s="18">
        <v>28</v>
      </c>
      <c r="B32" s="48">
        <v>36.57362848893138</v>
      </c>
      <c r="C32" s="50">
        <v>23.301468575057072</v>
      </c>
      <c r="D32" s="50">
        <v>25.922336679308707</v>
      </c>
      <c r="E32" s="39">
        <v>12.6</v>
      </c>
      <c r="F32" s="39">
        <v>30.5605965058009</v>
      </c>
      <c r="G32" s="39"/>
      <c r="H32" s="39"/>
      <c r="I32" s="39"/>
      <c r="J32" s="39"/>
      <c r="K32" s="39"/>
      <c r="L32" s="39"/>
      <c r="M32" s="39"/>
      <c r="O32" s="1">
        <v>40</v>
      </c>
      <c r="P32" s="1">
        <v>50</v>
      </c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ht="9.75" customHeight="1">
      <c r="A33" s="18">
        <v>29</v>
      </c>
      <c r="B33" s="48">
        <v>24.938182083258916</v>
      </c>
      <c r="C33" s="46"/>
      <c r="D33" s="51">
        <v>16.00963780195668</v>
      </c>
      <c r="E33" s="45">
        <v>14.9</v>
      </c>
      <c r="F33" s="39">
        <v>22.3593513568242</v>
      </c>
      <c r="G33" s="39"/>
      <c r="H33" s="39"/>
      <c r="I33" s="39"/>
      <c r="J33" s="39"/>
      <c r="K33" s="39"/>
      <c r="L33" s="39"/>
      <c r="M33" s="39"/>
      <c r="O33" s="1">
        <v>40</v>
      </c>
      <c r="P33" s="1">
        <v>50</v>
      </c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ht="9.75" customHeight="1">
      <c r="A34" s="18">
        <v>30</v>
      </c>
      <c r="B34" s="48">
        <v>25.13660779544207</v>
      </c>
      <c r="C34" s="40"/>
      <c r="D34" s="51">
        <v>17.910126982800268</v>
      </c>
      <c r="E34" s="45">
        <v>10.5</v>
      </c>
      <c r="F34" s="39">
        <v>16.8567147155603</v>
      </c>
      <c r="G34" s="39"/>
      <c r="H34" s="39"/>
      <c r="I34" s="39"/>
      <c r="J34" s="39"/>
      <c r="K34" s="39"/>
      <c r="L34" s="39"/>
      <c r="M34" s="39"/>
      <c r="O34" s="1">
        <v>40</v>
      </c>
      <c r="P34" s="1">
        <v>50</v>
      </c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ht="9.75" customHeight="1" thickBot="1">
      <c r="A35" s="19">
        <v>31</v>
      </c>
      <c r="B35" s="58">
        <v>27.106567534077065</v>
      </c>
      <c r="C35" s="41"/>
      <c r="D35" s="51"/>
      <c r="E35" s="41"/>
      <c r="F35" s="39">
        <v>10.2842304810234</v>
      </c>
      <c r="G35" s="41"/>
      <c r="H35" s="39"/>
      <c r="I35" s="39"/>
      <c r="J35" s="41"/>
      <c r="K35" s="57"/>
      <c r="L35" s="41"/>
      <c r="M35" s="39"/>
      <c r="O35" s="1">
        <v>40</v>
      </c>
      <c r="P35" s="1">
        <v>50</v>
      </c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ht="9.75" customHeight="1">
      <c r="A36" s="4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16"/>
      <c r="O36" s="1"/>
      <c r="P36" s="1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16" ht="9.75" customHeight="1">
      <c r="A37" s="3" t="s">
        <v>19</v>
      </c>
      <c r="B37" s="21">
        <f aca="true" t="shared" si="0" ref="B37:G37">COUNTIF(B5:B35,"&gt;50")</f>
        <v>2</v>
      </c>
      <c r="C37" s="21">
        <f t="shared" si="0"/>
        <v>4</v>
      </c>
      <c r="D37" s="21">
        <f t="shared" si="0"/>
        <v>2</v>
      </c>
      <c r="E37" s="21">
        <f t="shared" si="0"/>
        <v>0</v>
      </c>
      <c r="F37" s="21">
        <f t="shared" si="0"/>
        <v>0</v>
      </c>
      <c r="G37" s="21">
        <f t="shared" si="0"/>
        <v>0</v>
      </c>
      <c r="H37" s="21">
        <f>COUNTIF(H8:H35,"&gt;50")</f>
        <v>0</v>
      </c>
      <c r="I37" s="21">
        <f>COUNTIF(I5:I35,"&gt;50")</f>
        <v>0</v>
      </c>
      <c r="J37" s="21">
        <f>COUNTIF(J5:J35,"&gt;50")</f>
        <v>0</v>
      </c>
      <c r="K37" s="21">
        <f>COUNTIF(K5:K35,"&gt;50")</f>
        <v>0</v>
      </c>
      <c r="L37" s="21">
        <f>COUNTIF(L5:L35,"&gt;50")</f>
        <v>0</v>
      </c>
      <c r="M37" s="31">
        <f>COUNTIF(M5:M35,"&gt;50")</f>
        <v>0</v>
      </c>
      <c r="O37" s="1"/>
      <c r="P37" s="1"/>
    </row>
    <row r="38" spans="1:16" ht="9.75" customHeight="1" thickBot="1">
      <c r="A38" s="3" t="s">
        <v>18</v>
      </c>
      <c r="B38" s="35">
        <f>((COUNTA(B5:B35)/31))</f>
        <v>1</v>
      </c>
      <c r="C38" s="35">
        <f>((COUNTA(C5:C33)/29))</f>
        <v>0.6896551724137931</v>
      </c>
      <c r="D38" s="35">
        <f>((COUNTA(D5:D35)/31))</f>
        <v>0.7741935483870968</v>
      </c>
      <c r="E38" s="35">
        <f>((COUNTA(E5:E35)/30))</f>
        <v>1</v>
      </c>
      <c r="F38" s="35">
        <f>((COUNTA(F5:F35)/31))</f>
        <v>1</v>
      </c>
      <c r="G38" s="35">
        <f>((COUNTA(G5:G35)/30))</f>
        <v>0</v>
      </c>
      <c r="H38" s="35">
        <f>((COUNTA(H8:H35)/31))</f>
        <v>0</v>
      </c>
      <c r="I38" s="35">
        <f>((COUNTA(I5:I35)/31))</f>
        <v>0</v>
      </c>
      <c r="J38" s="35">
        <f>((COUNTA(J5:J35)/30))</f>
        <v>0</v>
      </c>
      <c r="K38" s="35">
        <f>COUNT(K5:K35)/31</f>
        <v>0</v>
      </c>
      <c r="L38" s="35">
        <f>((COUNTA(L5:L35)/30))</f>
        <v>0</v>
      </c>
      <c r="M38" s="36">
        <f>COUNT(M5:M35)/31</f>
        <v>0</v>
      </c>
      <c r="O38" s="1"/>
      <c r="P38" s="1"/>
    </row>
    <row r="39" spans="1:16" ht="13.5" thickBot="1">
      <c r="A39" s="30" t="s">
        <v>22</v>
      </c>
      <c r="B39" s="67">
        <f>AVERAGE(B38:M38)</f>
        <v>0.37198739340007414</v>
      </c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9"/>
      <c r="O39" s="1"/>
      <c r="P39" s="1"/>
    </row>
    <row r="40" spans="1:16" ht="13.5" thickBot="1">
      <c r="A40" s="5" t="s">
        <v>16</v>
      </c>
      <c r="B40" s="32">
        <f aca="true" t="shared" si="1" ref="B40:G40">MAX(B5:B35)</f>
        <v>61.33875670173854</v>
      </c>
      <c r="C40" s="32">
        <f t="shared" si="1"/>
        <v>92.88752481838551</v>
      </c>
      <c r="D40" s="32">
        <f t="shared" si="1"/>
        <v>54.509598556274284</v>
      </c>
      <c r="E40" s="32">
        <f t="shared" si="1"/>
        <v>33.4</v>
      </c>
      <c r="F40" s="32">
        <f t="shared" si="1"/>
        <v>45.3137078285217</v>
      </c>
      <c r="G40" s="32">
        <f t="shared" si="1"/>
        <v>0</v>
      </c>
      <c r="H40" s="37">
        <f>MAX(H8:H35)</f>
        <v>0</v>
      </c>
      <c r="I40" s="37">
        <f>MAX(I5:I35)</f>
        <v>0</v>
      </c>
      <c r="J40" s="37">
        <f>MAX(J5:J35)</f>
        <v>0</v>
      </c>
      <c r="K40" s="37">
        <f>MAX(K5:K35)</f>
        <v>0</v>
      </c>
      <c r="L40" s="37">
        <f>MAX(L5:L35)</f>
        <v>0</v>
      </c>
      <c r="M40" s="38">
        <f>MAX(M5:M35)</f>
        <v>0</v>
      </c>
      <c r="O40" s="1"/>
      <c r="P40" s="1"/>
    </row>
    <row r="41" spans="1:13" ht="13.5" thickBot="1">
      <c r="A41" s="5" t="s">
        <v>17</v>
      </c>
      <c r="B41" s="32">
        <f aca="true" t="shared" si="2" ref="B41:G41">MIN(B5:B35)</f>
        <v>15.446639583558502</v>
      </c>
      <c r="C41" s="32">
        <f t="shared" si="2"/>
        <v>11.71207045981568</v>
      </c>
      <c r="D41" s="32">
        <f t="shared" si="2"/>
        <v>11.004688783471053</v>
      </c>
      <c r="E41" s="32">
        <f t="shared" si="2"/>
        <v>10.5</v>
      </c>
      <c r="F41" s="32">
        <f t="shared" si="2"/>
        <v>10.2842304810234</v>
      </c>
      <c r="G41" s="32">
        <f t="shared" si="2"/>
        <v>0</v>
      </c>
      <c r="H41" s="37">
        <f>MIN(H8:H35)</f>
        <v>0</v>
      </c>
      <c r="I41" s="37">
        <f>MIN(I5:I35)</f>
        <v>0</v>
      </c>
      <c r="J41" s="37">
        <f>MIN(J5:J35)</f>
        <v>0</v>
      </c>
      <c r="K41" s="37">
        <f>MIN(K5:K35)</f>
        <v>0</v>
      </c>
      <c r="L41" s="37">
        <f>MIN(L5:L35)</f>
        <v>0</v>
      </c>
      <c r="M41" s="38">
        <f>MIN(M5:M35)</f>
        <v>0</v>
      </c>
    </row>
    <row r="42" spans="1:13" ht="13.5" thickBot="1">
      <c r="A42" s="5" t="s">
        <v>13</v>
      </c>
      <c r="B42" s="33">
        <f>AVERAGE(B5:B35)</f>
        <v>32.50674694830269</v>
      </c>
      <c r="C42" s="33">
        <f>AVERAGE(C5:C33)</f>
        <v>37.323534912137404</v>
      </c>
      <c r="D42" s="33">
        <f>AVERAGE(D5:D35)</f>
        <v>28.275353504716122</v>
      </c>
      <c r="E42" s="33">
        <f>AVERAGE(E5:E35)</f>
        <v>20.860000000000003</v>
      </c>
      <c r="F42" s="33">
        <f>AVERAGE(F5:F35)</f>
        <v>24.424589484423375</v>
      </c>
      <c r="G42" s="33" t="e">
        <f>AVERAGE(G21:G35)</f>
        <v>#DIV/0!</v>
      </c>
      <c r="H42" s="33" t="e">
        <f>AVERAGE(H8:H35)</f>
        <v>#DIV/0!</v>
      </c>
      <c r="I42" s="33" t="e">
        <f>AVERAGE(I5:I35)</f>
        <v>#DIV/0!</v>
      </c>
      <c r="J42" s="33" t="e">
        <f>AVERAGE(J5:J35)</f>
        <v>#DIV/0!</v>
      </c>
      <c r="K42" s="33" t="e">
        <f>AVERAGE(K5:K35)</f>
        <v>#DIV/0!</v>
      </c>
      <c r="L42" s="33" t="e">
        <f>AVERAGE(L5:L35)</f>
        <v>#DIV/0!</v>
      </c>
      <c r="M42" s="34" t="e">
        <f>AVERAGE(M5:M35)</f>
        <v>#DIV/0!</v>
      </c>
    </row>
    <row r="43" spans="1:13" ht="13.5" thickBot="1">
      <c r="A43" s="5" t="s">
        <v>14</v>
      </c>
      <c r="B43" s="63">
        <f>AVERAGE(B5:M35)</f>
        <v>28.056989792429725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5"/>
    </row>
    <row r="44" spans="1:13" ht="20.25" customHeight="1" thickBot="1">
      <c r="A44" s="6" t="s">
        <v>20</v>
      </c>
      <c r="B44" s="22">
        <f>SUM(B37:M37)</f>
        <v>8</v>
      </c>
      <c r="C44" s="12"/>
      <c r="D44" s="12"/>
      <c r="E44"/>
      <c r="F44" s="12"/>
      <c r="G44" s="12"/>
      <c r="H44" s="12"/>
      <c r="I44" s="12"/>
      <c r="J44" s="12"/>
      <c r="K44" s="12"/>
      <c r="L44" s="12"/>
      <c r="M44" s="12"/>
    </row>
    <row r="45" ht="12.75">
      <c r="E45"/>
    </row>
  </sheetData>
  <mergeCells count="4">
    <mergeCell ref="A1:M1"/>
    <mergeCell ref="B43:M43"/>
    <mergeCell ref="H2:J2"/>
    <mergeCell ref="B39:M39"/>
  </mergeCells>
  <conditionalFormatting sqref="B5:M35">
    <cfRule type="cellIs" priority="1" dxfId="0" operator="greaterThan" stopIfTrue="1">
      <formula>50</formula>
    </cfRule>
  </conditionalFormatting>
  <printOptions/>
  <pageMargins left="0.83" right="0.1968503937007874" top="1.141732283464567" bottom="0.3937007874015748" header="0.3937007874015748" footer="0"/>
  <pageSetup fitToHeight="1" fitToWidth="1" horizontalDpi="600" verticalDpi="600" orientation="landscape" paperSize="9" r:id="rId1"/>
  <headerFooter alignWithMargins="0">
    <oddHeader>&amp;C&amp;"Arial,Grassetto"&amp;14
                   REPORT 2006     PM10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Marche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Tommaso Lenci</dc:creator>
  <cp:keywords/>
  <dc:description/>
  <cp:lastModifiedBy>Buongarzone Albertina</cp:lastModifiedBy>
  <cp:lastPrinted>2006-06-15T07:59:40Z</cp:lastPrinted>
  <dcterms:created xsi:type="dcterms:W3CDTF">2003-12-04T08:23:48Z</dcterms:created>
  <dcterms:modified xsi:type="dcterms:W3CDTF">2006-06-15T07:59:47Z</dcterms:modified>
  <cp:category/>
  <cp:version/>
  <cp:contentType/>
  <cp:contentStatus/>
</cp:coreProperties>
</file>